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 firstSheet="1" activeTab="1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<sst xmlns="http://schemas.openxmlformats.org/spreadsheetml/2006/main" count="1628" uniqueCount="580">
  <si>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</si>
  <si>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</si>
  <si>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</si>
  <si>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</si>
  <si>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</si>
  <si>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</si>
  <si>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</si>
  <si>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</si>
  <si>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</si>
  <si>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</si>
  <si>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</si>
  <si>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</si>
  <si>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</si>
  <si>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</si>
  <si>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</si>
  <si>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</si>
  <si>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</si>
  <si>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</si>
  <si>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</si>
  <si>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</si>
  <si>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</si>
  <si>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</si>
  <si>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</si>
  <si>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</si>
  <si>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</si>
  <si>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</si>
  <si>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</si>
  <si>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</si>
  <si>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</si>
  <si>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</si>
  <si>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</si>
  <si>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</si>
  <si>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</si>
  <si>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</si>
  <si>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</si>
  <si>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</si>
  <si>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</si>
  <si>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</si>
  <si>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</si>
  <si>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</si>
  <si>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</si>
  <si>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</si>
  <si>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</si>
  <si>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</si>
  <si>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</si>
  <si>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</si>
  <si>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</si>
  <si>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</si>
  <si>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</si>
  <si>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</si>
  <si>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</si>
  <si>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</si>
  <si>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</si>
  <si>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</si>
  <si>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</si>
  <si>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</si>
  <si>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</si>
  <si>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</si>
  <si>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</si>
  <si>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</si>
  <si>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</si>
  <si>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</si>
  <si>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</si>
  <si>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</si>
  <si>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</si>
  <si>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</si>
  <si>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</si>
  <si>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</si>
  <si>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</si>
  <si>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中国共产党昆明市呈贡区委员会组织部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</si>
  <si>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</si>
  <si>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</si>
  <si>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</si>
  <si>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</si>
  <si>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</si>
  <si>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</si>
  <si>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</si>
  <si>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</si>
  <si>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</si>
  <si>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</si>
  <si>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</si>
  <si>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</si>
  <si>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</si>
  <si>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</si>
  <si>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</si>
  <si>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</si>
  <si>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</si>
  <si>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</si>
  <si>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</si>
  <si>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</si>
  <si>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</si>
  <si>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</si>
  <si>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</si>
  <si>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</si>
  <si>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</si>
  <si>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</si>
  <si>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</si>
  <si>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</si>
  <si>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20132</t>
  </si>
  <si>
    <t>组织事务</t>
  </si>
  <si>
    <t>2013201</t>
  </si>
  <si>
    <t>行政运行</t>
  </si>
  <si>
    <t>2013250</t>
  </si>
  <si>
    <t>事业运行</t>
  </si>
  <si>
    <t>2013299</t>
  </si>
  <si>
    <t>其他组织事务支出</t>
  </si>
  <si>
    <t>其他共产党事务支出</t>
  </si>
  <si>
    <t>2013699</t>
  </si>
  <si>
    <t xml:space="preserve"> 其他共产党事务支出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</si>
  <si>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</si>
  <si>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</si>
  <si>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</si>
  <si>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</si>
  <si>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</si>
  <si>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</si>
  <si>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</si>
  <si>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</si>
  <si>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</si>
  <si>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</si>
  <si>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</si>
  <si>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</si>
  <si>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</si>
  <si>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</si>
  <si>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</si>
  <si>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</si>
  <si>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</si>
  <si>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</si>
  <si>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</si>
  <si>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</si>
  <si>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</si>
  <si>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</si>
  <si>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</si>
  <si>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</si>
  <si>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</si>
  <si>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</si>
  <si>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</si>
  <si>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</si>
  <si>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</si>
  <si>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</si>
  <si>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</si>
  <si>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</si>
  <si>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</si>
  <si>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</si>
  <si>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</si>
  <si>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</si>
  <si>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</si>
  <si>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</si>
  <si>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</si>
  <si>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</si>
  <si>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</si>
  <si>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</si>
  <si>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</si>
  <si>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</si>
  <si>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</si>
  <si>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</si>
  <si>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</si>
  <si>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</si>
  <si>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</si>
  <si>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</si>
  <si>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</si>
  <si>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</si>
  <si>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</si>
  <si>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</si>
  <si>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</si>
  <si>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</si>
  <si>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</si>
  <si>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</si>
  <si>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</si>
  <si>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</si>
  <si>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</si>
  <si>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</si>
  <si>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</si>
  <si>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</si>
  <si>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</si>
  <si>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</si>
  <si>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</si>
  <si>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</si>
  <si>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</si>
  <si>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</si>
  <si>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</si>
  <si>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</si>
  <si>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</si>
  <si>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</si>
  <si>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</si>
  <si>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</si>
  <si>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</si>
  <si>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</si>
  <si>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 xml:space="preserve">  其他共产党事务支出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</si>
  <si>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</si>
  <si>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</si>
  <si>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</si>
  <si>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</si>
  <si>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</si>
  <si>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</si>
  <si>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</si>
  <si>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</si>
  <si>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</si>
  <si>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单位名称：中国共产党昆明市呈贡区委员会组织部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</si>
  <si>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</si>
  <si>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</si>
  <si>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</si>
  <si>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</si>
  <si>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</si>
  <si>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</si>
  <si>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</si>
  <si>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</si>
  <si>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</si>
  <si>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</si>
  <si>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</si>
  <si>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</si>
  <si>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</si>
  <si>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</si>
  <si>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</si>
  <si>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</si>
  <si>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</si>
  <si>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</si>
  <si>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188001 中国共产党昆明市呈贡区委员会组织部</t>
  </si>
  <si>
    <t>530121221100000440614</t>
  </si>
  <si>
    <t>事业基本工资</t>
  </si>
  <si>
    <t>基本工资</t>
  </si>
  <si>
    <t>530121210000000002287</t>
  </si>
  <si>
    <t>行政基本工资</t>
  </si>
  <si>
    <t>行政艰苦边远地区津贴</t>
  </si>
  <si>
    <t>津贴补贴</t>
  </si>
  <si>
    <t>530121210000000003310</t>
  </si>
  <si>
    <t>行政购房补贴</t>
  </si>
  <si>
    <t>行政津贴补贴</t>
  </si>
  <si>
    <t>530121231100001412187</t>
  </si>
  <si>
    <t>公务员绩效奖励</t>
  </si>
  <si>
    <t>奖金</t>
  </si>
  <si>
    <t>530121231100001412199</t>
  </si>
  <si>
    <t>事业年终一次性奖金</t>
  </si>
  <si>
    <t>行政年终一次性奖金</t>
  </si>
  <si>
    <t>行政政府综合目标奖</t>
  </si>
  <si>
    <t>事业政府综合目标奖</t>
  </si>
  <si>
    <t>奖励性绩效工资</t>
  </si>
  <si>
    <t>绩效工资</t>
  </si>
  <si>
    <t>基础性绩效工资</t>
  </si>
  <si>
    <t>530121210000000002288</t>
  </si>
  <si>
    <t>事业养老保险</t>
  </si>
  <si>
    <t>机关事业单位基本养老保险缴费</t>
  </si>
  <si>
    <t>机关养老保险</t>
  </si>
  <si>
    <t>职业年金</t>
  </si>
  <si>
    <t>职业年金缴费</t>
  </si>
  <si>
    <t>事业基本医疗保险</t>
  </si>
  <si>
    <t>职工基本医疗保险缴费</t>
  </si>
  <si>
    <t>行政基本医疗保险</t>
  </si>
  <si>
    <t>事业公务员医疗统筹</t>
  </si>
  <si>
    <t>公务员医疗补助缴费</t>
  </si>
  <si>
    <t>行政公务员医疗统筹</t>
  </si>
  <si>
    <t>行政重特病医疗统筹</t>
  </si>
  <si>
    <t>其他社会保障缴费</t>
  </si>
  <si>
    <t>事业重特病医疗统筹</t>
  </si>
  <si>
    <t>事业失业保险</t>
  </si>
  <si>
    <t>事业工伤保险</t>
  </si>
  <si>
    <t>行政工伤保险</t>
  </si>
  <si>
    <t>530121210000000002289</t>
  </si>
  <si>
    <t>行政住房公积金</t>
  </si>
  <si>
    <t>530121251100003730301</t>
  </si>
  <si>
    <t>辅助性岗位工资</t>
  </si>
  <si>
    <t>其他工资福利支出</t>
  </si>
  <si>
    <t>辅助性岗位保险</t>
  </si>
  <si>
    <t>辅助性岗位住房公积金</t>
  </si>
  <si>
    <t>530121251100003730286</t>
  </si>
  <si>
    <t>行政单位辅助性岗位管理费</t>
  </si>
  <si>
    <t>办公费</t>
  </si>
  <si>
    <t>530121210000000002295</t>
  </si>
  <si>
    <t>行政部门一般公用经费（行政部分）－办公经费</t>
  </si>
  <si>
    <t>530121221100000440615</t>
  </si>
  <si>
    <t>行政部门一般公用经费（行政部分）－公务接待费</t>
  </si>
  <si>
    <t>行政部门一般公用经费（事业部分）－办公经费</t>
  </si>
  <si>
    <t>行政单位辅助性岗位公用经费</t>
  </si>
  <si>
    <t>530121231100001168967</t>
  </si>
  <si>
    <t>退休人员公用经费</t>
  </si>
  <si>
    <t>专项工作办公室公用经费</t>
  </si>
  <si>
    <t>行政部门水费（事业部分）</t>
  </si>
  <si>
    <t>水费</t>
  </si>
  <si>
    <t>行政部门水费（行政部分）</t>
  </si>
  <si>
    <t>行政部门电费（事业部分）</t>
  </si>
  <si>
    <t>电费</t>
  </si>
  <si>
    <t>行政部门电费（行政部分）</t>
  </si>
  <si>
    <t>行政部门邮电费（行政部分）</t>
  </si>
  <si>
    <t>邮电费</t>
  </si>
  <si>
    <t>行政部门邮电费（事业部分）</t>
  </si>
  <si>
    <t>行政部门物业管理费（行政部分）</t>
  </si>
  <si>
    <t>物业管理费</t>
  </si>
  <si>
    <t>行政部门物业管理费（事业部分）</t>
  </si>
  <si>
    <t>行政部门差旅费（事业部分）</t>
  </si>
  <si>
    <t>差旅费</t>
  </si>
  <si>
    <t>行政部门差旅费（行政部分）</t>
  </si>
  <si>
    <t>行政部门维修费（事业部分）</t>
  </si>
  <si>
    <t>维修（护）费</t>
  </si>
  <si>
    <t>行政部门维修费（行政部分）</t>
  </si>
  <si>
    <t>行政部门培训费（行政部分）</t>
  </si>
  <si>
    <t>培训费</t>
  </si>
  <si>
    <t>行政部门培训费（事业部分）</t>
  </si>
  <si>
    <t>530121210000000002294</t>
  </si>
  <si>
    <t>事业工会经费</t>
  </si>
  <si>
    <t>工会经费</t>
  </si>
  <si>
    <t>行政工会经费</t>
  </si>
  <si>
    <t>辅助性岗位工会经费</t>
  </si>
  <si>
    <t>行政部门福利费（行政部分）</t>
  </si>
  <si>
    <t>福利费</t>
  </si>
  <si>
    <t>辅助性岗位福利费</t>
  </si>
  <si>
    <t>行政部门福利费（事业部分）</t>
  </si>
  <si>
    <t>530121210000000002292</t>
  </si>
  <si>
    <t>一般车辆运行维护费</t>
  </si>
  <si>
    <t>公务用车运行维护费</t>
  </si>
  <si>
    <t>530121210000000002293</t>
  </si>
  <si>
    <t>公务交通补贴</t>
  </si>
  <si>
    <t>其他交通费用</t>
  </si>
  <si>
    <t>公务出行租车费用</t>
  </si>
  <si>
    <t>530121231100001150857</t>
  </si>
  <si>
    <t>遗属补助及抚恤金</t>
  </si>
  <si>
    <t>生活补助</t>
  </si>
  <si>
    <t>行政退休人员生活补助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</si>
  <si>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</si>
  <si>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</si>
  <si>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</si>
  <si>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</si>
  <si>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</si>
  <si>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</si>
  <si>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</si>
  <si>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313 事业发展类</t>
  </si>
  <si>
    <t>530121210000000001746</t>
  </si>
  <si>
    <t>内部建设管理经费</t>
  </si>
  <si>
    <t>30201</t>
  </si>
  <si>
    <t>30202</t>
  </si>
  <si>
    <t>印刷费</t>
  </si>
  <si>
    <t>530121221100000642419</t>
  </si>
  <si>
    <t>信息宣传业务经费</t>
  </si>
  <si>
    <t>530121221100000642420</t>
  </si>
  <si>
    <t>干部教育管理专项经费</t>
  </si>
  <si>
    <t>30309</t>
  </si>
  <si>
    <t>奖励金</t>
  </si>
  <si>
    <t>30213</t>
  </si>
  <si>
    <t>30216</t>
  </si>
  <si>
    <t>530121221100000642441</t>
  </si>
  <si>
    <t>人才管理专项经费</t>
  </si>
  <si>
    <t>530121221100000642442</t>
  </si>
  <si>
    <t>呈贡区基层党建管理经费</t>
  </si>
  <si>
    <t>30305</t>
  </si>
  <si>
    <t>530121251100003735633</t>
  </si>
  <si>
    <t>老干部工作经费</t>
  </si>
  <si>
    <t>30206</t>
  </si>
  <si>
    <t>30205</t>
  </si>
  <si>
    <t>530121251100003759333</t>
  </si>
  <si>
    <t>老年大学办学经费</t>
  </si>
  <si>
    <t>30226</t>
  </si>
  <si>
    <t>劳务费</t>
  </si>
  <si>
    <t>314 事业发展类</t>
  </si>
  <si>
    <t>530121251100003759392</t>
  </si>
  <si>
    <t>（自有资金）老年大学办学经费</t>
  </si>
  <si>
    <t>315 事业发展类</t>
  </si>
  <si>
    <t>530121241100003292272</t>
  </si>
  <si>
    <t>下达社区服务离休干部居家养老工作经费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</si>
  <si>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</si>
  <si>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</si>
  <si>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</si>
  <si>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</si>
  <si>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</si>
  <si>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</si>
  <si>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</si>
  <si>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</si>
  <si>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</si>
  <si>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</si>
  <si>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着力提升城市基层党建引领基层治理成效，围绕基本组织、基本队伍、基本活动、基本制度、基本保障5个方面，建强基层党组织体系，提振党员队伍，全面提升基层党建水平。</t>
  </si>
  <si>
    <t>产出指标</t>
  </si>
  <si>
    <t>数量指标</t>
  </si>
  <si>
    <t>慰问离任社区干部</t>
  </si>
  <si>
    <t>=</t>
  </si>
  <si>
    <t>110</t>
  </si>
  <si>
    <t>人</t>
  </si>
  <si>
    <t>定量指标</t>
  </si>
  <si>
    <t>离任社区干部慰问</t>
  </si>
  <si>
    <t>质量指标</t>
  </si>
  <si>
    <t>着力培育一批基层党建示范品牌，带动全区基层党建全面、有效提升。</t>
  </si>
  <si>
    <t>100</t>
  </si>
  <si>
    <t>%</t>
  </si>
  <si>
    <t>定性指标</t>
  </si>
  <si>
    <t>着力培育一批基层党建示范品牌，带动全区基层党建全面、有效提升达100%</t>
  </si>
  <si>
    <t>提升全区党员能力素质、政治理想信念。</t>
  </si>
  <si>
    <t>效益指标</t>
  </si>
  <si>
    <t>社会效益</t>
  </si>
  <si>
    <t>着力提升城市基层党建引领社会治理成效，着眼基本组织、基本队伍、基本活动、基本制度、基本保障“五个基本”，建强基层党组织体系，提振基层党员队伍，全面提升基层组织体系建设质量。</t>
  </si>
  <si>
    <t>满意度指标</t>
  </si>
  <si>
    <t>服务对象满意度</t>
  </si>
  <si>
    <t>基层党组织满意度</t>
  </si>
  <si>
    <t>95</t>
  </si>
  <si>
    <t>加强党组织建设</t>
  </si>
  <si>
    <t>党员群众满意度</t>
  </si>
  <si>
    <t>加强党建引领基层活动</t>
  </si>
  <si>
    <t>1.按时发放职工工资福利支出，坚持离退休干部的组织领导，落实离退休干部政治待遇和生活待遇。
2.抓好离退休干部政治建设、思想建设和党组织建设工作，做好全区离退休干部党组织党建工作。
3.做好老年大学的日常教学工作和老年大学外出演出活动，管理好老年大学春节送戏下乡的排练和演出工作。
4.加强老干部机构自身队伍建设。
5.加强老干部活动中心的管理和建设。</t>
  </si>
  <si>
    <t>获补对象数</t>
  </si>
  <si>
    <t>&gt;=</t>
  </si>
  <si>
    <t>398</t>
  </si>
  <si>
    <t>人次</t>
  </si>
  <si>
    <t>落实离退休干部生活待遇和政治待遇</t>
  </si>
  <si>
    <t>获补对象准确率</t>
  </si>
  <si>
    <t>离退休干部、离退休干部遗属</t>
  </si>
  <si>
    <t>设施完备，提供文娱用品丰富</t>
  </si>
  <si>
    <t>老干部</t>
  </si>
  <si>
    <t>生活状况改善情况</t>
  </si>
  <si>
    <t>满足老干部精神文化需求</t>
  </si>
  <si>
    <t>老干部满意度</t>
  </si>
  <si>
    <t>1.贯彻中央和省委、市委、区委要求，按照“老有所学、老有所教、老有所乐、老有所为”的办学方针，主动适应经济和社会发展需要，积极发展老年教育事业。
2.负责制定老年教育发展规划和老年大学年度工作计划，组织完成招生和教学任务。
3.负责老年大学专业设置、课程设置等工作，组织编审教学计划、教学进度表、课程表等工作。
4.做好老年大学的日常教学工作和老年大学外出演出活动，管理好老年大学春节送戏下乡的排练和演出工作。
5.指导各街道和社区老年学校的办学工作。</t>
  </si>
  <si>
    <t>教学质量良好</t>
  </si>
  <si>
    <t>课程丰富、师资良好、教学水平良好</t>
  </si>
  <si>
    <t>老年大学学员和教师</t>
  </si>
  <si>
    <t>老年人生活丰富</t>
  </si>
  <si>
    <t>师生满意度</t>
  </si>
  <si>
    <t>为满足单位内部建设需要，进行固定资产清理盘点，复印纸采购等。</t>
  </si>
  <si>
    <t>严格按相关制度要求完成相关工作，符合部内工作需要。</t>
  </si>
  <si>
    <t>遵照相关政策制度执行</t>
  </si>
  <si>
    <t>成本指标</t>
  </si>
  <si>
    <t>经济成本指标</t>
  </si>
  <si>
    <t>&lt;=</t>
  </si>
  <si>
    <t>104000</t>
  </si>
  <si>
    <t>元</t>
  </si>
  <si>
    <t>总体支出控制在预算范围内</t>
  </si>
  <si>
    <t>满足部内工作需要</t>
  </si>
  <si>
    <t>满足总内工作需要</t>
  </si>
  <si>
    <t>印刷费、复印纸按政府采购程序采购。</t>
  </si>
  <si>
    <t>满足单位内部建设需要</t>
  </si>
  <si>
    <t>满足单位内部整体满意</t>
  </si>
  <si>
    <t xml:space="preserve">     人才管理专项经费</t>
  </si>
  <si>
    <t>牢固确立人才引领发展的战略地位，以驻区高校师生和产业发展领域人才为重点，以创新人才发展体制机制为动力，以平台载体建设为抓手，以优化人才发展环境为保障，统筹推进人才发展工程，为呈贡区经济社会的发展提供人才支撑和智力保障。</t>
  </si>
  <si>
    <t>人才队伍建设</t>
  </si>
  <si>
    <t>人才队伍逐步扩大，人才作用发挥明显</t>
  </si>
  <si>
    <t>人才工作站（室）扶持</t>
  </si>
  <si>
    <t>形成人才促进产业事业发展，产业助推人才作用发挥的良性局面</t>
  </si>
  <si>
    <t>人才项目培育</t>
  </si>
  <si>
    <t>人才公寓建设</t>
  </si>
  <si>
    <t>落实人才安居型的，提高人才服务水平，优化人才生态</t>
  </si>
  <si>
    <t>“英才呈就”党政青年人才引培计划实施</t>
  </si>
  <si>
    <t>引进优秀党政青年人才，建强建优党政青年人才队伍</t>
  </si>
  <si>
    <t>形成良性柔性引才模式</t>
  </si>
  <si>
    <t>形成良好氛围</t>
  </si>
  <si>
    <t>人才队伍管理部门、人才工作载体、人才工作者满意率</t>
  </si>
  <si>
    <t>80%</t>
  </si>
  <si>
    <t>1.编发呈贡组织工作微信不少于80期。
2.全年“春城先锋”微信公众号采用不少于25条，《昆明党建》杂志采用不少于10篇。
3.开展涉组课题研究不少于5个。
4.全年完成在中央、省、市、区等各类新闻媒体上，宣传报道各类组织工作信息200篇；
5.完成全年党报党刊征订工作。</t>
  </si>
  <si>
    <t>信息写作专题培训</t>
  </si>
  <si>
    <t>期</t>
  </si>
  <si>
    <t>区直党工委2期、街道党工委2期，参加人员约100人</t>
  </si>
  <si>
    <t>全年编发呈贡组织工作微信数量</t>
  </si>
  <si>
    <t>80</t>
  </si>
  <si>
    <t>条</t>
  </si>
  <si>
    <t>全年编发呈贡组织工作微信数量不少于80条</t>
  </si>
  <si>
    <t>全年“春城先锋”微信公众号采用数量</t>
  </si>
  <si>
    <t>25</t>
  </si>
  <si>
    <t>全年“春城先锋”微信公众号采用数量不少于25条</t>
  </si>
  <si>
    <t>全年开展涉组课题研究数量</t>
  </si>
  <si>
    <t>个</t>
  </si>
  <si>
    <t>每年开展涉组课题研究数量不少于5个</t>
  </si>
  <si>
    <t>全年完成在中央、省、市、区等各类新闻媒体上，宣传报道各类组织工作信息数量</t>
  </si>
  <si>
    <t>200</t>
  </si>
  <si>
    <t>篇</t>
  </si>
  <si>
    <t>每年完成在中央、省、市、区等各类新闻媒体上，宣传报道各类组织工作信息数量不少于200篇</t>
  </si>
  <si>
    <t>全年《昆明党建》微信公众号采用数量</t>
  </si>
  <si>
    <t>提高信息质量，严格遵照相关考核要求完成各项工作。</t>
  </si>
  <si>
    <t>98</t>
  </si>
  <si>
    <t>将呈贡区在党建工作方面的经验做法宣传至社会各级媒体，营造良好的舆论氛围。</t>
  </si>
  <si>
    <t>确保党员干部群众对组织工作的知情度，社会氛围积极向上。</t>
  </si>
  <si>
    <t>让更多的党员、群众获取关于呈贡党建工作方面的消息。</t>
  </si>
  <si>
    <t>服务对象满意，无负面反馈</t>
  </si>
  <si>
    <t>加强干部管理教育，严格落实干部激励关爱各项措施，激励干部担当作为。为适应经济社会发展新形势、新要求，通过干部教育对我区干部的知识体系进行不断更新和完善，着力提升干部的政策理论水平、依法行政水平、通用能力和专业技能知识，打造知识丰富、观念更新、业务能力精湛的干部队伍。</t>
  </si>
  <si>
    <t>培训干部人次</t>
  </si>
  <si>
    <t>700</t>
  </si>
  <si>
    <t>培训合格率</t>
  </si>
  <si>
    <t>开展培训期数</t>
  </si>
  <si>
    <t>开展培训期数大于等于6期</t>
  </si>
  <si>
    <t>时效指标</t>
  </si>
  <si>
    <t>培训完成时间</t>
  </si>
  <si>
    <t>11月30日之前完成培训</t>
  </si>
  <si>
    <t>关心关爱干部，提振干部精气神，提升履职能力</t>
  </si>
  <si>
    <t>90</t>
  </si>
  <si>
    <t>及时发放公务员奖励奖金，切实关心关爱干部，提振干部精气神</t>
  </si>
  <si>
    <t>参训人员满意度</t>
  </si>
  <si>
    <t>参训人员满意度达90%以上</t>
  </si>
  <si>
    <t>预算06表</t>
  </si>
  <si>
    <t>政府性基金预算支出预算表</t>
  </si>
  <si>
    <t>政府性基金预算支出</t>
  </si>
  <si>
    <t>注：我单位无政府性基金预算支出，此表为空。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</si>
  <si>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</si>
  <si>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</si>
  <si>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</si>
  <si>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</si>
  <si>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</si>
  <si>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</si>
  <si>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</si>
  <si>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</si>
  <si>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</si>
  <si>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</si>
  <si>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</si>
  <si>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采购办公复印纸</t>
  </si>
  <si>
    <t>复印纸</t>
  </si>
  <si>
    <t>箱</t>
  </si>
  <si>
    <t>资料印刷费</t>
  </si>
  <si>
    <t>公文用纸、资料汇编、信封印刷服务</t>
  </si>
  <si>
    <t>批</t>
  </si>
  <si>
    <t>公务用车加油</t>
  </si>
  <si>
    <t>车辆加油、添加燃料服务</t>
  </si>
  <si>
    <t>车辆维护、保养</t>
  </si>
  <si>
    <t>车辆维修和保养服务</t>
  </si>
  <si>
    <t>次</t>
  </si>
  <si>
    <t>公务用车保险</t>
  </si>
  <si>
    <t>机动车保险服务</t>
  </si>
  <si>
    <t>份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</si>
  <si>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</si>
  <si>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</si>
  <si>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</si>
  <si>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</si>
  <si>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</si>
  <si>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</si>
  <si>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</si>
  <si>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</si>
  <si>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资料印刷</t>
  </si>
  <si>
    <t>B1104 印刷和出版服务</t>
  </si>
  <si>
    <t>B 政府履职辅助性服务</t>
  </si>
  <si>
    <t>印刷服务</t>
  </si>
  <si>
    <t>组织工作信息宣传</t>
  </si>
  <si>
    <t>A1502 公共公益宣传服务</t>
  </si>
  <si>
    <t>干部教育培训（1期）</t>
  </si>
  <si>
    <t>B0902 其他适合通过市场化方式提供的机关工作人员培训服务</t>
  </si>
  <si>
    <t>干部教育培训</t>
  </si>
  <si>
    <t>干部教育培训（2期）</t>
  </si>
  <si>
    <t>干部教育培训（3期）</t>
  </si>
  <si>
    <t>干部教育培训（4期）</t>
  </si>
  <si>
    <t>干部教育培训（5期）</t>
  </si>
  <si>
    <t>干部教育培训（6期）</t>
  </si>
  <si>
    <t>干部信息管理决策系统运维</t>
  </si>
  <si>
    <t>B1001 机关信息系统开发与维护服务</t>
  </si>
  <si>
    <t>干部信息管理决策系统运维费</t>
  </si>
  <si>
    <t>公务员档案数字化建设</t>
  </si>
  <si>
    <t>B1202 档案服务</t>
  </si>
  <si>
    <t>2025年远程随机调研系统和双向视频会议系统双向视频运维</t>
  </si>
  <si>
    <t>2025年远程随机调研系统和双向视频会议系统双向视频运维、维护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</si>
  <si>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</si>
  <si>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</si>
  <si>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</si>
  <si>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</si>
  <si>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</si>
  <si>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</si>
  <si>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</si>
  <si>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</si>
  <si>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</si>
  <si>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</si>
  <si>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</si>
  <si>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</si>
  <si>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</si>
  <si>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</si>
  <si>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</si>
  <si>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</si>
  <si>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</si>
  <si>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</si>
  <si>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</si>
  <si>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</si>
  <si>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</si>
  <si>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</si>
  <si>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</si>
  <si>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注：我单位无对下转移支付，此表为空。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</si>
  <si>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</si>
  <si>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</si>
  <si>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</si>
  <si>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</si>
  <si>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</si>
  <si>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</si>
  <si>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</si>
  <si>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</si>
  <si>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</si>
  <si>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注：我单位2025年无新购资产配置计划，此表为空。</t>
  </si>
  <si>
    <t>预算11表</t>
  </si>
  <si>
    <t>上级补助</t>
  </si>
  <si>
    <t>提前下达2025年全省驻村第一书记和乡镇工作队长工作经费</t>
  </si>
  <si>
    <t>委托业务费</t>
  </si>
  <si>
    <t>预算12表</t>
  </si>
  <si>
    <t>项目级次</t>
  </si>
  <si>
    <t>本级</t>
  </si>
  <si>
    <t>下达社区服务离休干部居家养老工作</t>
  </si>
  <si>
    <t/>
  </si>
</sst>
</file>

<file path=xl/styles.xml><?xml version="1.0" encoding="utf-8"?>
<styleSheet xmlns="http://schemas.openxmlformats.org/spreadsheetml/2006/main">
  <numFmts count="9">
    <numFmt numFmtId="176" formatCode="hh:mm:ss"/>
    <numFmt numFmtId="177" formatCode="yyyy/mm/dd\ hh:mm:ss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#,##0;\-#,##0;;@"/>
    <numFmt numFmtId="179" formatCode="yyyy/mm/dd"/>
    <numFmt numFmtId="180" formatCode="#,##0.00;\-#,##0.0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242B39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.25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242B39"/>
      <name val="Helvetica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1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8" fillId="0" borderId="8">
      <alignment horizontal="right" vertical="center"/>
    </xf>
    <xf numFmtId="0" fontId="20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18" fillId="0" borderId="8">
      <alignment horizontal="right" vertical="center"/>
    </xf>
    <xf numFmtId="0" fontId="34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6" fillId="17" borderId="23" applyNumberFormat="0" applyAlignment="0" applyProtection="0">
      <alignment vertical="center"/>
    </xf>
    <xf numFmtId="0" fontId="29" fillId="17" borderId="19" applyNumberFormat="0" applyAlignment="0" applyProtection="0">
      <alignment vertical="center"/>
    </xf>
    <xf numFmtId="0" fontId="25" fillId="11" borderId="18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0" fontId="18" fillId="0" borderId="8">
      <alignment horizontal="right" vertical="center"/>
    </xf>
    <xf numFmtId="0" fontId="20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180" fontId="18" fillId="0" borderId="8">
      <alignment horizontal="right" vertical="center"/>
    </xf>
    <xf numFmtId="49" fontId="18" fillId="0" borderId="8">
      <alignment horizontal="left" vertical="center" wrapText="1"/>
    </xf>
    <xf numFmtId="180" fontId="18" fillId="0" borderId="8">
      <alignment horizontal="right" vertical="center"/>
    </xf>
    <xf numFmtId="176" fontId="18" fillId="0" borderId="8">
      <alignment horizontal="right" vertical="center"/>
    </xf>
    <xf numFmtId="178" fontId="18" fillId="0" borderId="8">
      <alignment horizontal="right" vertical="center"/>
    </xf>
    <xf numFmtId="0" fontId="18" fillId="0" borderId="0">
      <alignment vertical="top"/>
      <protection locked="0"/>
    </xf>
  </cellStyleXfs>
  <cellXfs count="22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/>
    </xf>
    <xf numFmtId="4" fontId="0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4" fontId="6" fillId="0" borderId="8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right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  <protection locked="0"/>
    </xf>
    <xf numFmtId="3" fontId="2" fillId="2" borderId="8" xfId="0" applyNumberFormat="1" applyFont="1" applyFill="1" applyBorder="1" applyAlignment="1" applyProtection="1">
      <alignment horizontal="right" vertical="center"/>
      <protection locked="0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left"/>
    </xf>
    <xf numFmtId="0" fontId="2" fillId="2" borderId="8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80" fontId="6" fillId="0" borderId="8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 indent="2"/>
    </xf>
    <xf numFmtId="49" fontId="10" fillId="0" borderId="8" xfId="53" applyFo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6" fillId="0" borderId="8" xfId="56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178" fontId="6" fillId="0" borderId="6" xfId="56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80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 vertical="center" wrapText="1"/>
    </xf>
    <xf numFmtId="49" fontId="6" fillId="0" borderId="8" xfId="53" applyNumberFormat="1" applyFont="1" applyBorder="1" applyAlignment="1">
      <alignment horizontal="left" vertical="center" wrapText="1" indent="2"/>
    </xf>
    <xf numFmtId="49" fontId="6" fillId="0" borderId="8" xfId="53" applyNumberFormat="1" applyFont="1" applyBorder="1">
      <alignment horizontal="left" vertical="center" wrapText="1"/>
    </xf>
    <xf numFmtId="49" fontId="6" fillId="0" borderId="8" xfId="53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13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4" fontId="2" fillId="2" borderId="8" xfId="0" applyNumberFormat="1" applyFont="1" applyFill="1" applyBorder="1" applyAlignment="1" applyProtection="1">
      <alignment horizontal="right" vertical="center"/>
      <protection locked="0"/>
    </xf>
    <xf numFmtId="43" fontId="1" fillId="0" borderId="8" xfId="9" applyFont="1" applyBorder="1" applyAlignment="1">
      <alignment horizontal="center" vertical="center"/>
    </xf>
    <xf numFmtId="4" fontId="2" fillId="0" borderId="8" xfId="0" applyNumberFormat="1" applyFont="1" applyFill="1" applyBorder="1" applyAlignment="1" applyProtection="1">
      <alignment horizontal="right" vertical="center"/>
      <protection locked="0"/>
    </xf>
    <xf numFmtId="43" fontId="1" fillId="0" borderId="8" xfId="9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8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2"/>
    </xf>
    <xf numFmtId="180" fontId="6" fillId="0" borderId="1" xfId="0" applyNumberFormat="1" applyFont="1" applyBorder="1" applyAlignment="1">
      <alignment horizontal="righ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>
      <alignment horizontal="left" vertical="center" wrapText="1" indent="2"/>
    </xf>
    <xf numFmtId="180" fontId="6" fillId="0" borderId="7" xfId="0" applyNumberFormat="1" applyFont="1" applyBorder="1" applyAlignment="1">
      <alignment horizontal="right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180" fontId="6" fillId="0" borderId="6" xfId="0" applyNumberFormat="1" applyFont="1" applyBorder="1" applyAlignment="1">
      <alignment horizontal="right" vertical="center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 wrapText="1"/>
      <protection locked="0"/>
    </xf>
    <xf numFmtId="180" fontId="17" fillId="0" borderId="8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80" fontId="6" fillId="0" borderId="2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/>
    <xf numFmtId="180" fontId="6" fillId="0" borderId="13" xfId="0" applyNumberFormat="1" applyFont="1" applyBorder="1" applyAlignment="1">
      <alignment horizontal="right" vertical="center"/>
    </xf>
    <xf numFmtId="0" fontId="0" fillId="0" borderId="15" xfId="0" applyFont="1" applyBorder="1" applyAlignment="1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 quotePrefix="1">
      <alignment horizontal="center" vertical="center"/>
    </xf>
    <xf numFmtId="0" fontId="1" fillId="0" borderId="8" xfId="0" applyFont="1" applyBorder="1" applyAlignment="1" quotePrefix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zoomScale="85" zoomScaleNormal="85" workbookViewId="0">
      <pane ySplit="1" topLeftCell="A2" activePane="bottomLeft" state="frozen"/>
      <selection/>
      <selection pane="bottomLeft" activeCell="D39" sqref="D39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1"/>
      <c r="B2" s="51"/>
      <c r="C2" s="51"/>
      <c r="D2" s="70" t="s">
        <v>0</v>
      </c>
    </row>
    <row r="3" ht="41.25" customHeight="1" spans="1:1">
      <c r="A3" s="46" t="str">
        <f>"2025"&amp;"年财务收支预算总表"</f>
        <v>2025年财务收支预算总表</v>
      </c>
    </row>
    <row r="4" ht="17.25" customHeight="1" spans="1:4">
      <c r="A4" s="49" t="str">
        <f>"单位名称：中国共产党昆明市呈贡区委员会组织部"</f>
        <v>单位名称：中国共产党昆明市呈贡区委员会组织部</v>
      </c>
      <c r="B4" s="169"/>
      <c r="D4" s="155" t="s">
        <v>1</v>
      </c>
    </row>
    <row r="5" ht="23.25" customHeight="1" spans="1:4">
      <c r="A5" s="185" t="s">
        <v>2</v>
      </c>
      <c r="B5" s="186"/>
      <c r="C5" s="185" t="s">
        <v>3</v>
      </c>
      <c r="D5" s="186"/>
    </row>
    <row r="6" ht="24" customHeight="1" spans="1:4">
      <c r="A6" s="185" t="s">
        <v>4</v>
      </c>
      <c r="B6" s="185" t="s">
        <v>5</v>
      </c>
      <c r="C6" s="185" t="s">
        <v>6</v>
      </c>
      <c r="D6" s="185" t="s">
        <v>5</v>
      </c>
    </row>
    <row r="7" ht="17.25" customHeight="1" spans="1:4">
      <c r="A7" s="187" t="s">
        <v>7</v>
      </c>
      <c r="B7" s="86">
        <v>16697164.48</v>
      </c>
      <c r="C7" s="187" t="s">
        <v>8</v>
      </c>
      <c r="D7" s="86">
        <v>12271267.74</v>
      </c>
    </row>
    <row r="8" ht="17.25" customHeight="1" spans="1:4">
      <c r="A8" s="187" t="s">
        <v>9</v>
      </c>
      <c r="B8" s="86"/>
      <c r="C8" s="187" t="s">
        <v>10</v>
      </c>
      <c r="D8" s="86"/>
    </row>
    <row r="9" ht="17.25" customHeight="1" spans="1:4">
      <c r="A9" s="187" t="s">
        <v>11</v>
      </c>
      <c r="B9" s="86"/>
      <c r="C9" s="226" t="s">
        <v>12</v>
      </c>
      <c r="D9" s="86"/>
    </row>
    <row r="10" ht="17.25" customHeight="1" spans="1:4">
      <c r="A10" s="187" t="s">
        <v>13</v>
      </c>
      <c r="B10" s="86"/>
      <c r="C10" s="226" t="s">
        <v>14</v>
      </c>
      <c r="D10" s="86"/>
    </row>
    <row r="11" ht="17.25" customHeight="1" spans="1:4">
      <c r="A11" s="187" t="s">
        <v>15</v>
      </c>
      <c r="B11" s="86"/>
      <c r="C11" s="226" t="s">
        <v>16</v>
      </c>
      <c r="D11" s="86">
        <v>2409300</v>
      </c>
    </row>
    <row r="12" ht="17.25" customHeight="1" spans="1:4">
      <c r="A12" s="187" t="s">
        <v>17</v>
      </c>
      <c r="B12" s="86"/>
      <c r="C12" s="226" t="s">
        <v>18</v>
      </c>
      <c r="D12" s="86"/>
    </row>
    <row r="13" ht="17.25" customHeight="1" spans="1:4">
      <c r="A13" s="187" t="s">
        <v>19</v>
      </c>
      <c r="B13" s="86"/>
      <c r="C13" s="63" t="s">
        <v>20</v>
      </c>
      <c r="D13" s="86"/>
    </row>
    <row r="14" ht="17.25" customHeight="1" spans="1:4">
      <c r="A14" s="187" t="s">
        <v>21</v>
      </c>
      <c r="B14" s="86"/>
      <c r="C14" s="63" t="s">
        <v>22</v>
      </c>
      <c r="D14" s="86">
        <v>1302058.4</v>
      </c>
    </row>
    <row r="15" ht="17.25" customHeight="1" spans="1:4">
      <c r="A15" s="187" t="s">
        <v>23</v>
      </c>
      <c r="C15" s="63" t="s">
        <v>24</v>
      </c>
      <c r="D15" s="86">
        <v>705353</v>
      </c>
    </row>
    <row r="16" ht="17.25" customHeight="1" spans="1:4">
      <c r="A16" s="187" t="s">
        <v>25</v>
      </c>
      <c r="B16" s="86">
        <v>520452.66</v>
      </c>
      <c r="C16" s="63" t="s">
        <v>26</v>
      </c>
      <c r="D16" s="86"/>
    </row>
    <row r="17" ht="17.25" customHeight="1" spans="1:4">
      <c r="A17" s="188"/>
      <c r="B17" s="86"/>
      <c r="C17" s="63" t="s">
        <v>27</v>
      </c>
      <c r="D17" s="86"/>
    </row>
    <row r="18" ht="17.25" customHeight="1" spans="1:4">
      <c r="A18" s="189"/>
      <c r="B18" s="86"/>
      <c r="C18" s="63" t="s">
        <v>28</v>
      </c>
      <c r="D18" s="86"/>
    </row>
    <row r="19" ht="17.25" customHeight="1" spans="1:4">
      <c r="A19" s="189"/>
      <c r="B19" s="86"/>
      <c r="C19" s="63" t="s">
        <v>29</v>
      </c>
      <c r="D19" s="86"/>
    </row>
    <row r="20" ht="17.25" customHeight="1" spans="1:4">
      <c r="A20" s="189"/>
      <c r="B20" s="86"/>
      <c r="C20" s="63" t="s">
        <v>30</v>
      </c>
      <c r="D20" s="86"/>
    </row>
    <row r="21" ht="17.25" customHeight="1" spans="1:4">
      <c r="A21" s="189"/>
      <c r="B21" s="86"/>
      <c r="C21" s="63" t="s">
        <v>31</v>
      </c>
      <c r="D21" s="86"/>
    </row>
    <row r="22" ht="17.25" customHeight="1" spans="1:4">
      <c r="A22" s="189"/>
      <c r="B22" s="86"/>
      <c r="C22" s="63" t="s">
        <v>32</v>
      </c>
      <c r="D22" s="86"/>
    </row>
    <row r="23" ht="17.25" customHeight="1" spans="1:4">
      <c r="A23" s="189"/>
      <c r="B23" s="86"/>
      <c r="C23" s="63" t="s">
        <v>33</v>
      </c>
      <c r="D23" s="86"/>
    </row>
    <row r="24" ht="17.25" customHeight="1" spans="1:4">
      <c r="A24" s="189"/>
      <c r="B24" s="86"/>
      <c r="C24" s="63" t="s">
        <v>34</v>
      </c>
      <c r="D24" s="86"/>
    </row>
    <row r="25" ht="17.25" customHeight="1" spans="1:4">
      <c r="A25" s="189"/>
      <c r="B25" s="86"/>
      <c r="C25" s="63" t="s">
        <v>35</v>
      </c>
      <c r="D25" s="86">
        <v>531684</v>
      </c>
    </row>
    <row r="26" ht="17.25" customHeight="1" spans="1:4">
      <c r="A26" s="189"/>
      <c r="B26" s="86"/>
      <c r="C26" s="63" t="s">
        <v>36</v>
      </c>
      <c r="D26" s="86"/>
    </row>
    <row r="27" ht="17.25" customHeight="1" spans="1:4">
      <c r="A27" s="189"/>
      <c r="B27" s="86"/>
      <c r="C27" s="188" t="s">
        <v>37</v>
      </c>
      <c r="D27" s="86"/>
    </row>
    <row r="28" ht="17.25" customHeight="1" spans="1:4">
      <c r="A28" s="189"/>
      <c r="B28" s="86"/>
      <c r="C28" s="63" t="s">
        <v>38</v>
      </c>
      <c r="D28" s="86"/>
    </row>
    <row r="29" ht="16.5" customHeight="1" spans="1:4">
      <c r="A29" s="189"/>
      <c r="B29" s="86"/>
      <c r="C29" s="63" t="s">
        <v>39</v>
      </c>
      <c r="D29" s="86"/>
    </row>
    <row r="30" ht="16.5" customHeight="1" spans="1:4">
      <c r="A30" s="189"/>
      <c r="B30" s="86"/>
      <c r="C30" s="188" t="s">
        <v>40</v>
      </c>
      <c r="D30" s="86"/>
    </row>
    <row r="31" ht="17.25" customHeight="1" spans="1:4">
      <c r="A31" s="189"/>
      <c r="B31" s="86"/>
      <c r="C31" s="188" t="s">
        <v>41</v>
      </c>
      <c r="D31" s="86"/>
    </row>
    <row r="32" ht="17.25" customHeight="1" spans="1:4">
      <c r="A32" s="189"/>
      <c r="B32" s="86"/>
      <c r="C32" s="63" t="s">
        <v>42</v>
      </c>
      <c r="D32" s="86"/>
    </row>
    <row r="33" ht="16.5" customHeight="1" spans="1:4">
      <c r="A33" s="189" t="s">
        <v>43</v>
      </c>
      <c r="B33" s="86">
        <f>B7+B16</f>
        <v>17217617.14</v>
      </c>
      <c r="C33" s="189" t="s">
        <v>44</v>
      </c>
      <c r="D33" s="86">
        <f>D25+D15+D14+D11+D7</f>
        <v>17219663.14</v>
      </c>
    </row>
    <row r="34" ht="16.5" customHeight="1" spans="1:4">
      <c r="A34" s="188" t="s">
        <v>45</v>
      </c>
      <c r="B34" s="86">
        <v>2046</v>
      </c>
      <c r="C34" s="188" t="s">
        <v>46</v>
      </c>
      <c r="D34" s="86"/>
    </row>
    <row r="35" ht="16.5" customHeight="1" spans="1:4">
      <c r="A35" s="63" t="s">
        <v>47</v>
      </c>
      <c r="B35" s="86">
        <v>2046</v>
      </c>
      <c r="C35" s="63" t="s">
        <v>47</v>
      </c>
      <c r="D35" s="86"/>
    </row>
    <row r="36" ht="16.5" customHeight="1" spans="1:4">
      <c r="A36" s="63" t="s">
        <v>48</v>
      </c>
      <c r="B36" s="86"/>
      <c r="C36" s="63" t="s">
        <v>49</v>
      </c>
      <c r="D36" s="86"/>
    </row>
    <row r="37" ht="16.5" customHeight="1" spans="1:4">
      <c r="A37" s="190" t="s">
        <v>50</v>
      </c>
      <c r="B37" s="86">
        <f>B33+B35</f>
        <v>17219663.14</v>
      </c>
      <c r="C37" s="190" t="s">
        <v>51</v>
      </c>
      <c r="D37" s="86">
        <f>D33</f>
        <v>17219663.14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9.14166666666667" defaultRowHeight="14.25" customHeight="1" outlineLevelCol="5"/>
  <cols>
    <col min="1" max="1" width="35.875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5">
        <v>1</v>
      </c>
      <c r="B2" s="126">
        <v>0</v>
      </c>
      <c r="C2" s="125">
        <v>1</v>
      </c>
      <c r="D2" s="127"/>
      <c r="E2" s="127"/>
      <c r="F2" s="124" t="s">
        <v>479</v>
      </c>
    </row>
    <row r="3" ht="42" customHeight="1" spans="1:6">
      <c r="A3" s="128" t="str">
        <f>"2025"&amp;"年部门政府性基金预算支出预算表"</f>
        <v>2025年部门政府性基金预算支出预算表</v>
      </c>
      <c r="B3" s="128" t="s">
        <v>480</v>
      </c>
      <c r="C3" s="129"/>
      <c r="D3" s="130"/>
      <c r="E3" s="130"/>
      <c r="F3" s="130"/>
    </row>
    <row r="4" ht="13.5" customHeight="1" spans="1:6">
      <c r="A4" s="5" t="s">
        <v>197</v>
      </c>
      <c r="B4" s="5"/>
      <c r="C4" s="125"/>
      <c r="D4" s="127"/>
      <c r="E4" s="127"/>
      <c r="F4" s="124" t="s">
        <v>1</v>
      </c>
    </row>
    <row r="5" ht="19.5" customHeight="1" spans="1:6">
      <c r="A5" s="131" t="s">
        <v>199</v>
      </c>
      <c r="B5" s="132" t="s">
        <v>71</v>
      </c>
      <c r="C5" s="131" t="s">
        <v>72</v>
      </c>
      <c r="D5" s="11" t="s">
        <v>481</v>
      </c>
      <c r="E5" s="12"/>
      <c r="F5" s="13"/>
    </row>
    <row r="6" ht="18.75" customHeight="1" spans="1:6">
      <c r="A6" s="133"/>
      <c r="B6" s="134"/>
      <c r="C6" s="133"/>
      <c r="D6" s="16" t="s">
        <v>55</v>
      </c>
      <c r="E6" s="11" t="s">
        <v>74</v>
      </c>
      <c r="F6" s="16" t="s">
        <v>75</v>
      </c>
    </row>
    <row r="7" ht="18.75" customHeight="1" spans="1:6">
      <c r="A7" s="74">
        <v>1</v>
      </c>
      <c r="B7" s="135" t="s">
        <v>82</v>
      </c>
      <c r="C7" s="74">
        <v>3</v>
      </c>
      <c r="D7" s="136">
        <v>4</v>
      </c>
      <c r="E7" s="136">
        <v>5</v>
      </c>
      <c r="F7" s="136">
        <v>6</v>
      </c>
    </row>
    <row r="8" ht="18.75" customHeight="1" spans="1:6">
      <c r="A8" s="74"/>
      <c r="B8" s="33"/>
      <c r="C8" s="137"/>
      <c r="D8" s="136"/>
      <c r="E8" s="136"/>
      <c r="F8" s="136"/>
    </row>
    <row r="9" ht="18.75" customHeight="1" spans="1:6">
      <c r="A9" s="138" t="s">
        <v>188</v>
      </c>
      <c r="B9" s="138" t="s">
        <v>188</v>
      </c>
      <c r="C9" s="139" t="s">
        <v>188</v>
      </c>
      <c r="D9" s="86"/>
      <c r="E9" s="86"/>
      <c r="F9" s="86"/>
    </row>
    <row r="11" customHeight="1" spans="1:1">
      <c r="A11" t="s">
        <v>482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5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90"/>
      <c r="C2" s="90"/>
      <c r="R2" s="3"/>
      <c r="S2" s="3" t="s">
        <v>483</v>
      </c>
    </row>
    <row r="3" ht="41.25" customHeight="1" spans="1:19">
      <c r="A3" s="79" t="str">
        <f>"2025"&amp;"年部门政府采购预算表"</f>
        <v>2025年部门政府采购预算表</v>
      </c>
      <c r="B3" s="72"/>
      <c r="C3" s="72"/>
      <c r="D3" s="4"/>
      <c r="E3" s="4"/>
      <c r="F3" s="4"/>
      <c r="G3" s="4"/>
      <c r="H3" s="4"/>
      <c r="I3" s="4"/>
      <c r="J3" s="4"/>
      <c r="K3" s="4"/>
      <c r="L3" s="4"/>
      <c r="M3" s="72"/>
      <c r="N3" s="4"/>
      <c r="O3" s="4"/>
      <c r="P3" s="72"/>
      <c r="Q3" s="4"/>
      <c r="R3" s="72"/>
      <c r="S3" s="72"/>
    </row>
    <row r="4" ht="18.75" customHeight="1" spans="1:19">
      <c r="A4" s="116" t="s">
        <v>197</v>
      </c>
      <c r="B4" s="92"/>
      <c r="C4" s="92"/>
      <c r="D4" s="7"/>
      <c r="E4" s="7"/>
      <c r="F4" s="7"/>
      <c r="G4" s="7"/>
      <c r="H4" s="7"/>
      <c r="I4" s="7"/>
      <c r="J4" s="7"/>
      <c r="K4" s="7"/>
      <c r="L4" s="7"/>
      <c r="R4" s="8"/>
      <c r="S4" s="124" t="s">
        <v>1</v>
      </c>
    </row>
    <row r="5" ht="15.75" customHeight="1" spans="1:19">
      <c r="A5" s="10" t="s">
        <v>198</v>
      </c>
      <c r="B5" s="93" t="s">
        <v>199</v>
      </c>
      <c r="C5" s="93" t="s">
        <v>484</v>
      </c>
      <c r="D5" s="94" t="s">
        <v>485</v>
      </c>
      <c r="E5" s="94" t="s">
        <v>486</v>
      </c>
      <c r="F5" s="94" t="s">
        <v>487</v>
      </c>
      <c r="G5" s="94" t="s">
        <v>488</v>
      </c>
      <c r="H5" s="94" t="s">
        <v>489</v>
      </c>
      <c r="I5" s="106" t="s">
        <v>206</v>
      </c>
      <c r="J5" s="106"/>
      <c r="K5" s="106"/>
      <c r="L5" s="106"/>
      <c r="M5" s="107"/>
      <c r="N5" s="106"/>
      <c r="O5" s="106"/>
      <c r="P5" s="87"/>
      <c r="Q5" s="106"/>
      <c r="R5" s="107"/>
      <c r="S5" s="88"/>
    </row>
    <row r="6" ht="17.25" customHeight="1" spans="1:19">
      <c r="A6" s="15"/>
      <c r="B6" s="95"/>
      <c r="C6" s="95"/>
      <c r="D6" s="96"/>
      <c r="E6" s="96"/>
      <c r="F6" s="96"/>
      <c r="G6" s="96"/>
      <c r="H6" s="96"/>
      <c r="I6" s="96" t="s">
        <v>55</v>
      </c>
      <c r="J6" s="96" t="s">
        <v>58</v>
      </c>
      <c r="K6" s="96" t="s">
        <v>490</v>
      </c>
      <c r="L6" s="96" t="s">
        <v>491</v>
      </c>
      <c r="M6" s="108" t="s">
        <v>492</v>
      </c>
      <c r="N6" s="109" t="s">
        <v>493</v>
      </c>
      <c r="O6" s="109"/>
      <c r="P6" s="114"/>
      <c r="Q6" s="109"/>
      <c r="R6" s="115"/>
      <c r="S6" s="97"/>
    </row>
    <row r="7" ht="54" customHeight="1" spans="1:19">
      <c r="A7" s="19"/>
      <c r="B7" s="97"/>
      <c r="C7" s="97"/>
      <c r="D7" s="98"/>
      <c r="E7" s="98"/>
      <c r="F7" s="98"/>
      <c r="G7" s="98"/>
      <c r="H7" s="98"/>
      <c r="I7" s="98"/>
      <c r="J7" s="98" t="s">
        <v>57</v>
      </c>
      <c r="K7" s="98"/>
      <c r="L7" s="98"/>
      <c r="M7" s="110"/>
      <c r="N7" s="98" t="s">
        <v>57</v>
      </c>
      <c r="O7" s="98" t="s">
        <v>64</v>
      </c>
      <c r="P7" s="97" t="s">
        <v>65</v>
      </c>
      <c r="Q7" s="98" t="s">
        <v>66</v>
      </c>
      <c r="R7" s="110" t="s">
        <v>67</v>
      </c>
      <c r="S7" s="97" t="s">
        <v>68</v>
      </c>
    </row>
    <row r="8" ht="18" customHeight="1" spans="1:19">
      <c r="A8" s="117">
        <v>1</v>
      </c>
      <c r="B8" s="117" t="s">
        <v>82</v>
      </c>
      <c r="C8" s="118">
        <v>3</v>
      </c>
      <c r="D8" s="118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</row>
    <row r="9" ht="18" customHeight="1" spans="1:19">
      <c r="A9" s="119" t="s">
        <v>69</v>
      </c>
      <c r="B9" s="117" t="s">
        <v>69</v>
      </c>
      <c r="C9" s="99" t="s">
        <v>325</v>
      </c>
      <c r="D9" s="35" t="s">
        <v>494</v>
      </c>
      <c r="E9" s="35" t="s">
        <v>495</v>
      </c>
      <c r="F9" s="35" t="s">
        <v>496</v>
      </c>
      <c r="G9" s="120">
        <v>170</v>
      </c>
      <c r="H9" s="117">
        <v>34000</v>
      </c>
      <c r="I9" s="86">
        <v>34000</v>
      </c>
      <c r="J9" s="86">
        <v>34000</v>
      </c>
      <c r="K9" s="117"/>
      <c r="L9" s="117"/>
      <c r="M9" s="117"/>
      <c r="N9" s="117"/>
      <c r="O9" s="117"/>
      <c r="P9" s="117"/>
      <c r="Q9" s="117"/>
      <c r="R9" s="117"/>
      <c r="S9" s="117"/>
    </row>
    <row r="10" ht="18" customHeight="1" spans="1:19">
      <c r="A10" s="119" t="s">
        <v>69</v>
      </c>
      <c r="B10" s="117" t="s">
        <v>69</v>
      </c>
      <c r="C10" s="99" t="s">
        <v>325</v>
      </c>
      <c r="D10" s="35" t="s">
        <v>497</v>
      </c>
      <c r="E10" s="35" t="s">
        <v>498</v>
      </c>
      <c r="F10" s="35" t="s">
        <v>499</v>
      </c>
      <c r="G10" s="120">
        <v>1</v>
      </c>
      <c r="H10" s="117">
        <v>50000</v>
      </c>
      <c r="I10" s="86">
        <v>50000</v>
      </c>
      <c r="J10" s="86">
        <v>50000</v>
      </c>
      <c r="K10" s="117"/>
      <c r="L10" s="117"/>
      <c r="M10" s="117"/>
      <c r="N10" s="117"/>
      <c r="O10" s="117"/>
      <c r="P10" s="117"/>
      <c r="Q10" s="117"/>
      <c r="R10" s="117"/>
      <c r="S10" s="117"/>
    </row>
    <row r="11" ht="18" customHeight="1" spans="1:19">
      <c r="A11" s="119" t="s">
        <v>69</v>
      </c>
      <c r="B11" s="117" t="s">
        <v>69</v>
      </c>
      <c r="C11" s="99" t="s">
        <v>307</v>
      </c>
      <c r="D11" s="35" t="s">
        <v>500</v>
      </c>
      <c r="E11" s="35" t="s">
        <v>501</v>
      </c>
      <c r="F11" s="35" t="s">
        <v>499</v>
      </c>
      <c r="G11" s="120">
        <v>1</v>
      </c>
      <c r="H11" s="117"/>
      <c r="I11" s="86">
        <v>14000</v>
      </c>
      <c r="J11" s="86">
        <v>14000</v>
      </c>
      <c r="K11" s="117"/>
      <c r="L11" s="117"/>
      <c r="M11" s="117"/>
      <c r="N11" s="117"/>
      <c r="O11" s="117"/>
      <c r="P11" s="117"/>
      <c r="Q11" s="117"/>
      <c r="R11" s="117"/>
      <c r="S11" s="117"/>
    </row>
    <row r="12" ht="18" customHeight="1" spans="1:19">
      <c r="A12" s="119" t="s">
        <v>69</v>
      </c>
      <c r="B12" s="117" t="s">
        <v>69</v>
      </c>
      <c r="C12" s="99" t="s">
        <v>307</v>
      </c>
      <c r="D12" s="35" t="s">
        <v>502</v>
      </c>
      <c r="E12" s="35" t="s">
        <v>503</v>
      </c>
      <c r="F12" s="35" t="s">
        <v>504</v>
      </c>
      <c r="G12" s="120">
        <v>1</v>
      </c>
      <c r="H12" s="117">
        <v>4000</v>
      </c>
      <c r="I12" s="86">
        <v>4000</v>
      </c>
      <c r="J12" s="86">
        <v>4000</v>
      </c>
      <c r="K12" s="117"/>
      <c r="L12" s="117"/>
      <c r="M12" s="117"/>
      <c r="N12" s="117"/>
      <c r="O12" s="117"/>
      <c r="P12" s="117"/>
      <c r="Q12" s="117"/>
      <c r="R12" s="117"/>
      <c r="S12" s="117"/>
    </row>
    <row r="13" ht="18" customHeight="1" spans="1:19">
      <c r="A13" s="119" t="s">
        <v>69</v>
      </c>
      <c r="B13" s="117" t="s">
        <v>69</v>
      </c>
      <c r="C13" s="99" t="s">
        <v>307</v>
      </c>
      <c r="D13" s="35" t="s">
        <v>505</v>
      </c>
      <c r="E13" s="35" t="s">
        <v>506</v>
      </c>
      <c r="F13" s="35" t="s">
        <v>507</v>
      </c>
      <c r="G13" s="120">
        <v>1</v>
      </c>
      <c r="H13" s="117"/>
      <c r="I13" s="86">
        <v>6000</v>
      </c>
      <c r="J13" s="86">
        <v>6000</v>
      </c>
      <c r="K13" s="117"/>
      <c r="L13" s="117"/>
      <c r="M13" s="117"/>
      <c r="N13" s="117"/>
      <c r="O13" s="117"/>
      <c r="P13" s="117"/>
      <c r="Q13" s="117"/>
      <c r="R13" s="117"/>
      <c r="S13" s="117"/>
    </row>
    <row r="14" ht="21" customHeight="1" spans="1:19">
      <c r="A14" s="101" t="s">
        <v>188</v>
      </c>
      <c r="B14" s="102"/>
      <c r="C14" s="102"/>
      <c r="D14" s="103"/>
      <c r="E14" s="103"/>
      <c r="F14" s="103"/>
      <c r="G14" s="121"/>
      <c r="H14" s="86">
        <f>SUM(H9:H13)</f>
        <v>88000</v>
      </c>
      <c r="I14" s="86">
        <f>SUM(I9:I13)</f>
        <v>108000</v>
      </c>
      <c r="J14" s="86">
        <f>SUM(J9:J13)</f>
        <v>108000</v>
      </c>
      <c r="K14" s="86"/>
      <c r="L14" s="86"/>
      <c r="M14" s="86"/>
      <c r="N14" s="86"/>
      <c r="O14" s="86"/>
      <c r="P14" s="86"/>
      <c r="Q14" s="86"/>
      <c r="R14" s="86"/>
      <c r="S14" s="86"/>
    </row>
    <row r="15" ht="21" customHeight="1" spans="1:19">
      <c r="A15" s="116" t="s">
        <v>508</v>
      </c>
      <c r="B15" s="5"/>
      <c r="C15" s="5"/>
      <c r="D15" s="116"/>
      <c r="E15" s="116"/>
      <c r="F15" s="116"/>
      <c r="G15" s="122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</sheetData>
  <mergeCells count="19">
    <mergeCell ref="A3:S3"/>
    <mergeCell ref="A4:H4"/>
    <mergeCell ref="I5:S5"/>
    <mergeCell ref="N6:S6"/>
    <mergeCell ref="A14:G14"/>
    <mergeCell ref="A15:S15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20"/>
  <sheetViews>
    <sheetView showZeros="0" topLeftCell="G1" workbookViewId="0">
      <pane ySplit="1" topLeftCell="A2" activePane="bottomLeft" state="frozen"/>
      <selection/>
      <selection pane="bottomLeft" activeCell="I27" sqref="I2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3"/>
      <c r="B2" s="90"/>
      <c r="C2" s="90"/>
      <c r="D2" s="90"/>
      <c r="E2" s="90"/>
      <c r="F2" s="90"/>
      <c r="G2" s="90"/>
      <c r="H2" s="83"/>
      <c r="I2" s="83"/>
      <c r="J2" s="83"/>
      <c r="K2" s="83"/>
      <c r="L2" s="83"/>
      <c r="M2" s="83"/>
      <c r="N2" s="104"/>
      <c r="O2" s="83"/>
      <c r="P2" s="83"/>
      <c r="Q2" s="90"/>
      <c r="R2" s="83"/>
      <c r="S2" s="112"/>
      <c r="T2" s="112" t="s">
        <v>509</v>
      </c>
    </row>
    <row r="3" ht="41.25" customHeight="1" spans="1:20">
      <c r="A3" s="79" t="str">
        <f>"2025"&amp;"年部门政府购买服务预算表"</f>
        <v>2025年部门政府购买服务预算表</v>
      </c>
      <c r="B3" s="72"/>
      <c r="C3" s="72"/>
      <c r="D3" s="72"/>
      <c r="E3" s="72"/>
      <c r="F3" s="72"/>
      <c r="G3" s="72"/>
      <c r="H3" s="91"/>
      <c r="I3" s="91"/>
      <c r="J3" s="91"/>
      <c r="K3" s="91"/>
      <c r="L3" s="91"/>
      <c r="M3" s="91"/>
      <c r="N3" s="105"/>
      <c r="O3" s="91"/>
      <c r="P3" s="91"/>
      <c r="Q3" s="72"/>
      <c r="R3" s="91"/>
      <c r="S3" s="105"/>
      <c r="T3" s="72"/>
    </row>
    <row r="4" ht="22.5" customHeight="1" spans="1:20">
      <c r="A4" s="80" t="s">
        <v>197</v>
      </c>
      <c r="B4" s="92"/>
      <c r="C4" s="92"/>
      <c r="D4" s="92"/>
      <c r="E4" s="92"/>
      <c r="F4" s="92"/>
      <c r="G4" s="92"/>
      <c r="H4" s="81"/>
      <c r="I4" s="81"/>
      <c r="J4" s="81"/>
      <c r="K4" s="81"/>
      <c r="L4" s="81"/>
      <c r="M4" s="81"/>
      <c r="N4" s="104"/>
      <c r="O4" s="83"/>
      <c r="P4" s="83"/>
      <c r="Q4" s="90"/>
      <c r="R4" s="83"/>
      <c r="S4" s="113"/>
      <c r="T4" s="112" t="s">
        <v>1</v>
      </c>
    </row>
    <row r="5" ht="24" customHeight="1" spans="1:20">
      <c r="A5" s="10" t="s">
        <v>198</v>
      </c>
      <c r="B5" s="93" t="s">
        <v>199</v>
      </c>
      <c r="C5" s="93" t="s">
        <v>484</v>
      </c>
      <c r="D5" s="93" t="s">
        <v>510</v>
      </c>
      <c r="E5" s="93" t="s">
        <v>511</v>
      </c>
      <c r="F5" s="93" t="s">
        <v>512</v>
      </c>
      <c r="G5" s="93" t="s">
        <v>513</v>
      </c>
      <c r="H5" s="94" t="s">
        <v>514</v>
      </c>
      <c r="I5" s="94" t="s">
        <v>515</v>
      </c>
      <c r="J5" s="106" t="s">
        <v>206</v>
      </c>
      <c r="K5" s="106"/>
      <c r="L5" s="106"/>
      <c r="M5" s="106"/>
      <c r="N5" s="107"/>
      <c r="O5" s="106"/>
      <c r="P5" s="106"/>
      <c r="Q5" s="87"/>
      <c r="R5" s="106"/>
      <c r="S5" s="107"/>
      <c r="T5" s="88"/>
    </row>
    <row r="6" ht="24" customHeight="1" spans="1:20">
      <c r="A6" s="15"/>
      <c r="B6" s="95"/>
      <c r="C6" s="95"/>
      <c r="D6" s="95"/>
      <c r="E6" s="95"/>
      <c r="F6" s="95"/>
      <c r="G6" s="95"/>
      <c r="H6" s="96"/>
      <c r="I6" s="96"/>
      <c r="J6" s="96" t="s">
        <v>55</v>
      </c>
      <c r="K6" s="96" t="s">
        <v>58</v>
      </c>
      <c r="L6" s="96" t="s">
        <v>490</v>
      </c>
      <c r="M6" s="96" t="s">
        <v>491</v>
      </c>
      <c r="N6" s="108" t="s">
        <v>492</v>
      </c>
      <c r="O6" s="109" t="s">
        <v>493</v>
      </c>
      <c r="P6" s="109"/>
      <c r="Q6" s="114"/>
      <c r="R6" s="109"/>
      <c r="S6" s="115"/>
      <c r="T6" s="97"/>
    </row>
    <row r="7" ht="54" customHeight="1" spans="1:20">
      <c r="A7" s="19"/>
      <c r="B7" s="97"/>
      <c r="C7" s="97"/>
      <c r="D7" s="97"/>
      <c r="E7" s="97"/>
      <c r="F7" s="97"/>
      <c r="G7" s="97"/>
      <c r="H7" s="98"/>
      <c r="I7" s="98"/>
      <c r="J7" s="98"/>
      <c r="K7" s="98" t="s">
        <v>57</v>
      </c>
      <c r="L7" s="98"/>
      <c r="M7" s="98"/>
      <c r="N7" s="110"/>
      <c r="O7" s="98" t="s">
        <v>57</v>
      </c>
      <c r="P7" s="98" t="s">
        <v>64</v>
      </c>
      <c r="Q7" s="97" t="s">
        <v>65</v>
      </c>
      <c r="R7" s="98" t="s">
        <v>66</v>
      </c>
      <c r="S7" s="110" t="s">
        <v>67</v>
      </c>
      <c r="T7" s="97" t="s">
        <v>68</v>
      </c>
    </row>
    <row r="8" ht="17.25" customHeight="1" spans="1:20">
      <c r="A8" s="32">
        <v>1</v>
      </c>
      <c r="B8" s="97">
        <v>2</v>
      </c>
      <c r="C8" s="32">
        <v>3</v>
      </c>
      <c r="D8" s="32">
        <v>4</v>
      </c>
      <c r="E8" s="97">
        <v>5</v>
      </c>
      <c r="F8" s="32">
        <v>6</v>
      </c>
      <c r="G8" s="32">
        <v>7</v>
      </c>
      <c r="H8" s="97">
        <v>8</v>
      </c>
      <c r="I8" s="32">
        <v>9</v>
      </c>
      <c r="J8" s="32">
        <v>10</v>
      </c>
      <c r="K8" s="97">
        <v>11</v>
      </c>
      <c r="L8" s="32">
        <v>12</v>
      </c>
      <c r="M8" s="32">
        <v>13</v>
      </c>
      <c r="N8" s="97">
        <v>14</v>
      </c>
      <c r="O8" s="32">
        <v>15</v>
      </c>
      <c r="P8" s="32">
        <v>16</v>
      </c>
      <c r="Q8" s="97">
        <v>17</v>
      </c>
      <c r="R8" s="32">
        <v>18</v>
      </c>
      <c r="S8" s="32">
        <v>19</v>
      </c>
      <c r="T8" s="32">
        <v>20</v>
      </c>
    </row>
    <row r="9" ht="17.25" customHeight="1" spans="1:20">
      <c r="A9" s="32" t="s">
        <v>69</v>
      </c>
      <c r="B9" s="97" t="s">
        <v>69</v>
      </c>
      <c r="C9" s="99" t="s">
        <v>325</v>
      </c>
      <c r="D9" s="35" t="s">
        <v>516</v>
      </c>
      <c r="E9" s="35" t="s">
        <v>517</v>
      </c>
      <c r="F9" s="35" t="s">
        <v>75</v>
      </c>
      <c r="G9" s="100" t="s">
        <v>518</v>
      </c>
      <c r="H9" s="100" t="s">
        <v>97</v>
      </c>
      <c r="I9" s="35" t="s">
        <v>519</v>
      </c>
      <c r="J9" s="86">
        <v>50000</v>
      </c>
      <c r="K9" s="86">
        <v>50000</v>
      </c>
      <c r="L9" s="32"/>
      <c r="M9" s="32"/>
      <c r="N9" s="97"/>
      <c r="O9" s="32"/>
      <c r="P9" s="32"/>
      <c r="Q9" s="97"/>
      <c r="R9" s="32"/>
      <c r="S9" s="32"/>
      <c r="T9" s="32"/>
    </row>
    <row r="10" ht="17.25" customHeight="1" spans="1:20">
      <c r="A10" s="32" t="s">
        <v>69</v>
      </c>
      <c r="B10" s="97" t="s">
        <v>69</v>
      </c>
      <c r="C10" s="99" t="s">
        <v>330</v>
      </c>
      <c r="D10" s="35" t="s">
        <v>520</v>
      </c>
      <c r="E10" s="35" t="s">
        <v>521</v>
      </c>
      <c r="F10" s="35" t="s">
        <v>75</v>
      </c>
      <c r="G10" s="100" t="s">
        <v>518</v>
      </c>
      <c r="H10" s="100" t="s">
        <v>97</v>
      </c>
      <c r="I10" s="35" t="s">
        <v>520</v>
      </c>
      <c r="J10" s="86">
        <v>200000</v>
      </c>
      <c r="K10" s="86">
        <v>200000</v>
      </c>
      <c r="L10" s="32"/>
      <c r="M10" s="32"/>
      <c r="N10" s="97"/>
      <c r="O10" s="32"/>
      <c r="P10" s="32"/>
      <c r="Q10" s="97"/>
      <c r="R10" s="32"/>
      <c r="S10" s="32"/>
      <c r="T10" s="32"/>
    </row>
    <row r="11" ht="17.25" customHeight="1" spans="1:20">
      <c r="A11" s="32" t="s">
        <v>69</v>
      </c>
      <c r="B11" s="97" t="s">
        <v>69</v>
      </c>
      <c r="C11" s="99" t="s">
        <v>332</v>
      </c>
      <c r="D11" s="35" t="s">
        <v>522</v>
      </c>
      <c r="E11" s="35" t="s">
        <v>523</v>
      </c>
      <c r="F11" s="35" t="s">
        <v>75</v>
      </c>
      <c r="G11" s="100" t="s">
        <v>518</v>
      </c>
      <c r="H11" s="100" t="s">
        <v>97</v>
      </c>
      <c r="I11" s="35" t="s">
        <v>524</v>
      </c>
      <c r="J11" s="86">
        <v>400000</v>
      </c>
      <c r="K11" s="86">
        <v>400000</v>
      </c>
      <c r="L11" s="32"/>
      <c r="M11" s="32"/>
      <c r="N11" s="97"/>
      <c r="O11" s="32"/>
      <c r="P11" s="32"/>
      <c r="Q11" s="97"/>
      <c r="R11" s="32"/>
      <c r="S11" s="32"/>
      <c r="T11" s="32"/>
    </row>
    <row r="12" ht="17.25" customHeight="1" spans="1:20">
      <c r="A12" s="32" t="s">
        <v>69</v>
      </c>
      <c r="B12" s="97" t="s">
        <v>69</v>
      </c>
      <c r="C12" s="99" t="s">
        <v>332</v>
      </c>
      <c r="D12" s="35" t="s">
        <v>525</v>
      </c>
      <c r="E12" s="35" t="s">
        <v>523</v>
      </c>
      <c r="F12" s="35" t="s">
        <v>75</v>
      </c>
      <c r="G12" s="100" t="s">
        <v>518</v>
      </c>
      <c r="H12" s="100" t="s">
        <v>97</v>
      </c>
      <c r="I12" s="35" t="s">
        <v>524</v>
      </c>
      <c r="J12" s="86">
        <v>400000</v>
      </c>
      <c r="K12" s="86">
        <v>400000</v>
      </c>
      <c r="L12" s="32"/>
      <c r="M12" s="32"/>
      <c r="N12" s="97"/>
      <c r="O12" s="32"/>
      <c r="P12" s="32"/>
      <c r="Q12" s="97"/>
      <c r="R12" s="32"/>
      <c r="S12" s="32"/>
      <c r="T12" s="32"/>
    </row>
    <row r="13" ht="17.25" customHeight="1" spans="1:20">
      <c r="A13" s="32" t="s">
        <v>69</v>
      </c>
      <c r="B13" s="97" t="s">
        <v>69</v>
      </c>
      <c r="C13" s="99" t="s">
        <v>332</v>
      </c>
      <c r="D13" s="35" t="s">
        <v>526</v>
      </c>
      <c r="E13" s="35" t="s">
        <v>523</v>
      </c>
      <c r="F13" s="35" t="s">
        <v>75</v>
      </c>
      <c r="G13" s="100" t="s">
        <v>518</v>
      </c>
      <c r="H13" s="100" t="s">
        <v>97</v>
      </c>
      <c r="I13" s="35" t="s">
        <v>524</v>
      </c>
      <c r="J13" s="86">
        <v>400000</v>
      </c>
      <c r="K13" s="86">
        <v>400000</v>
      </c>
      <c r="L13" s="32"/>
      <c r="M13" s="32"/>
      <c r="N13" s="97"/>
      <c r="O13" s="32"/>
      <c r="P13" s="32"/>
      <c r="Q13" s="97"/>
      <c r="R13" s="32"/>
      <c r="S13" s="32"/>
      <c r="T13" s="32"/>
    </row>
    <row r="14" ht="17.25" customHeight="1" spans="1:20">
      <c r="A14" s="32" t="s">
        <v>69</v>
      </c>
      <c r="B14" s="97" t="s">
        <v>69</v>
      </c>
      <c r="C14" s="99" t="s">
        <v>332</v>
      </c>
      <c r="D14" s="35" t="s">
        <v>527</v>
      </c>
      <c r="E14" s="35" t="s">
        <v>523</v>
      </c>
      <c r="F14" s="35" t="s">
        <v>75</v>
      </c>
      <c r="G14" s="100" t="s">
        <v>518</v>
      </c>
      <c r="H14" s="100" t="s">
        <v>97</v>
      </c>
      <c r="I14" s="35" t="s">
        <v>524</v>
      </c>
      <c r="J14" s="86">
        <v>400000</v>
      </c>
      <c r="K14" s="86">
        <v>400000</v>
      </c>
      <c r="L14" s="32"/>
      <c r="M14" s="32"/>
      <c r="N14" s="97"/>
      <c r="O14" s="32"/>
      <c r="P14" s="32"/>
      <c r="Q14" s="97"/>
      <c r="R14" s="32"/>
      <c r="S14" s="32"/>
      <c r="T14" s="32"/>
    </row>
    <row r="15" ht="17.25" customHeight="1" spans="1:20">
      <c r="A15" s="32" t="s">
        <v>69</v>
      </c>
      <c r="B15" s="97" t="s">
        <v>69</v>
      </c>
      <c r="C15" s="99" t="s">
        <v>332</v>
      </c>
      <c r="D15" s="35" t="s">
        <v>528</v>
      </c>
      <c r="E15" s="35" t="s">
        <v>523</v>
      </c>
      <c r="F15" s="35" t="s">
        <v>75</v>
      </c>
      <c r="G15" s="100" t="s">
        <v>518</v>
      </c>
      <c r="H15" s="100" t="s">
        <v>97</v>
      </c>
      <c r="I15" s="35" t="s">
        <v>524</v>
      </c>
      <c r="J15" s="86">
        <v>400000</v>
      </c>
      <c r="K15" s="86">
        <v>400000</v>
      </c>
      <c r="L15" s="32"/>
      <c r="M15" s="32"/>
      <c r="N15" s="97"/>
      <c r="O15" s="32"/>
      <c r="P15" s="32"/>
      <c r="Q15" s="97"/>
      <c r="R15" s="32"/>
      <c r="S15" s="32"/>
      <c r="T15" s="32"/>
    </row>
    <row r="16" ht="17.25" customHeight="1" spans="1:20">
      <c r="A16" s="32" t="s">
        <v>69</v>
      </c>
      <c r="B16" s="97" t="s">
        <v>69</v>
      </c>
      <c r="C16" s="99" t="s">
        <v>332</v>
      </c>
      <c r="D16" s="35" t="s">
        <v>529</v>
      </c>
      <c r="E16" s="35" t="s">
        <v>523</v>
      </c>
      <c r="F16" s="35" t="s">
        <v>75</v>
      </c>
      <c r="G16" s="100" t="s">
        <v>518</v>
      </c>
      <c r="H16" s="100" t="s">
        <v>97</v>
      </c>
      <c r="I16" s="35" t="s">
        <v>524</v>
      </c>
      <c r="J16" s="86">
        <v>400000</v>
      </c>
      <c r="K16" s="86">
        <v>400000</v>
      </c>
      <c r="L16" s="32"/>
      <c r="M16" s="32"/>
      <c r="N16" s="97"/>
      <c r="O16" s="32"/>
      <c r="P16" s="32"/>
      <c r="Q16" s="97"/>
      <c r="R16" s="32"/>
      <c r="S16" s="32"/>
      <c r="T16" s="32"/>
    </row>
    <row r="17" ht="17.25" customHeight="1" spans="1:20">
      <c r="A17" s="32" t="s">
        <v>69</v>
      </c>
      <c r="B17" s="97" t="s">
        <v>69</v>
      </c>
      <c r="C17" s="99" t="s">
        <v>332</v>
      </c>
      <c r="D17" s="35" t="s">
        <v>530</v>
      </c>
      <c r="E17" s="35" t="s">
        <v>531</v>
      </c>
      <c r="F17" s="35" t="s">
        <v>75</v>
      </c>
      <c r="G17" s="100" t="s">
        <v>518</v>
      </c>
      <c r="H17" s="100" t="s">
        <v>97</v>
      </c>
      <c r="I17" s="35" t="s">
        <v>532</v>
      </c>
      <c r="J17" s="86">
        <v>150000</v>
      </c>
      <c r="K17" s="86">
        <v>150000</v>
      </c>
      <c r="L17" s="32"/>
      <c r="M17" s="32"/>
      <c r="N17" s="97"/>
      <c r="O17" s="32"/>
      <c r="P17" s="32"/>
      <c r="Q17" s="97"/>
      <c r="R17" s="32"/>
      <c r="S17" s="32"/>
      <c r="T17" s="32"/>
    </row>
    <row r="18" ht="17.25" customHeight="1" spans="1:20">
      <c r="A18" s="32" t="s">
        <v>69</v>
      </c>
      <c r="B18" s="97" t="s">
        <v>69</v>
      </c>
      <c r="C18" s="99" t="s">
        <v>332</v>
      </c>
      <c r="D18" s="35" t="s">
        <v>533</v>
      </c>
      <c r="E18" s="35" t="s">
        <v>534</v>
      </c>
      <c r="F18" s="35" t="s">
        <v>75</v>
      </c>
      <c r="G18" s="100" t="s">
        <v>518</v>
      </c>
      <c r="H18" s="100" t="s">
        <v>97</v>
      </c>
      <c r="I18" s="35" t="s">
        <v>533</v>
      </c>
      <c r="J18" s="86">
        <v>50000</v>
      </c>
      <c r="K18" s="86">
        <v>50000</v>
      </c>
      <c r="L18" s="32"/>
      <c r="M18" s="32"/>
      <c r="N18" s="97"/>
      <c r="O18" s="32"/>
      <c r="P18" s="32"/>
      <c r="Q18" s="97"/>
      <c r="R18" s="32"/>
      <c r="S18" s="32"/>
      <c r="T18" s="32"/>
    </row>
    <row r="19" ht="17.25" customHeight="1" spans="1:20">
      <c r="A19" s="32" t="s">
        <v>69</v>
      </c>
      <c r="B19" s="97" t="s">
        <v>69</v>
      </c>
      <c r="C19" s="99" t="s">
        <v>340</v>
      </c>
      <c r="D19" s="35" t="s">
        <v>535</v>
      </c>
      <c r="E19" s="35" t="s">
        <v>531</v>
      </c>
      <c r="F19" s="35" t="s">
        <v>75</v>
      </c>
      <c r="G19" s="100" t="s">
        <v>518</v>
      </c>
      <c r="H19" s="100" t="s">
        <v>97</v>
      </c>
      <c r="I19" s="35" t="s">
        <v>536</v>
      </c>
      <c r="J19" s="86">
        <v>100000</v>
      </c>
      <c r="K19" s="86">
        <v>100000</v>
      </c>
      <c r="L19" s="32"/>
      <c r="M19" s="32"/>
      <c r="N19" s="97"/>
      <c r="O19" s="32"/>
      <c r="P19" s="32"/>
      <c r="Q19" s="97"/>
      <c r="R19" s="32"/>
      <c r="S19" s="32"/>
      <c r="T19" s="32"/>
    </row>
    <row r="20" ht="21" customHeight="1" spans="1:20">
      <c r="A20" s="101" t="s">
        <v>188</v>
      </c>
      <c r="B20" s="102"/>
      <c r="C20" s="102"/>
      <c r="D20" s="102"/>
      <c r="E20" s="102"/>
      <c r="F20" s="102"/>
      <c r="G20" s="102"/>
      <c r="H20" s="103"/>
      <c r="I20" s="111"/>
      <c r="J20" s="86">
        <f>SUM(J9:J19)</f>
        <v>2950000</v>
      </c>
      <c r="K20" s="86">
        <f>SUM(K9:K19)</f>
        <v>2950000</v>
      </c>
      <c r="L20" s="86"/>
      <c r="M20" s="86"/>
      <c r="N20" s="86"/>
      <c r="O20" s="86"/>
      <c r="P20" s="86"/>
      <c r="Q20" s="86"/>
      <c r="R20" s="86"/>
      <c r="S20" s="86"/>
      <c r="T20" s="86"/>
    </row>
  </sheetData>
  <mergeCells count="19">
    <mergeCell ref="A3:T3"/>
    <mergeCell ref="A4:I4"/>
    <mergeCell ref="J5:T5"/>
    <mergeCell ref="O6:T6"/>
    <mergeCell ref="A20:I2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zoomScale="85" zoomScaleNormal="85" workbookViewId="0">
      <pane ySplit="1" topLeftCell="A2" activePane="bottomLeft" state="frozen"/>
      <selection/>
      <selection pane="bottomLeft" activeCell="C29" sqref="C29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8"/>
      <c r="W2" s="3"/>
      <c r="X2" s="3" t="s">
        <v>537</v>
      </c>
    </row>
    <row r="3" ht="41.25" customHeight="1" spans="1:24">
      <c r="A3" s="79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72"/>
      <c r="X3" s="72"/>
    </row>
    <row r="4" ht="18" customHeight="1" spans="1:24">
      <c r="A4" s="80" t="s">
        <v>197</v>
      </c>
      <c r="B4" s="81"/>
      <c r="C4" s="81"/>
      <c r="D4" s="82"/>
      <c r="E4" s="83"/>
      <c r="F4" s="83"/>
      <c r="G4" s="83"/>
      <c r="H4" s="83"/>
      <c r="I4" s="83"/>
      <c r="W4" s="8"/>
      <c r="X4" s="8" t="s">
        <v>1</v>
      </c>
    </row>
    <row r="5" ht="19.5" customHeight="1" spans="1:24">
      <c r="A5" s="30" t="s">
        <v>538</v>
      </c>
      <c r="B5" s="11" t="s">
        <v>206</v>
      </c>
      <c r="C5" s="12"/>
      <c r="D5" s="12"/>
      <c r="E5" s="11" t="s">
        <v>539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7"/>
      <c r="X5" s="88"/>
    </row>
    <row r="6" ht="40.5" customHeight="1" spans="1:24">
      <c r="A6" s="32"/>
      <c r="B6" s="18" t="s">
        <v>55</v>
      </c>
      <c r="C6" s="10" t="s">
        <v>58</v>
      </c>
      <c r="D6" s="84" t="s">
        <v>490</v>
      </c>
      <c r="E6" s="53" t="s">
        <v>540</v>
      </c>
      <c r="F6" s="53" t="s">
        <v>541</v>
      </c>
      <c r="G6" s="53" t="s">
        <v>542</v>
      </c>
      <c r="H6" s="53" t="s">
        <v>543</v>
      </c>
      <c r="I6" s="53" t="s">
        <v>544</v>
      </c>
      <c r="J6" s="53" t="s">
        <v>545</v>
      </c>
      <c r="K6" s="53" t="s">
        <v>546</v>
      </c>
      <c r="L6" s="53" t="s">
        <v>547</v>
      </c>
      <c r="M6" s="53" t="s">
        <v>548</v>
      </c>
      <c r="N6" s="53" t="s">
        <v>549</v>
      </c>
      <c r="O6" s="53" t="s">
        <v>550</v>
      </c>
      <c r="P6" s="53" t="s">
        <v>551</v>
      </c>
      <c r="Q6" s="53" t="s">
        <v>552</v>
      </c>
      <c r="R6" s="53" t="s">
        <v>553</v>
      </c>
      <c r="S6" s="53" t="s">
        <v>554</v>
      </c>
      <c r="T6" s="53" t="s">
        <v>555</v>
      </c>
      <c r="U6" s="53" t="s">
        <v>556</v>
      </c>
      <c r="V6" s="53" t="s">
        <v>557</v>
      </c>
      <c r="W6" s="53" t="s">
        <v>558</v>
      </c>
      <c r="X6" s="89" t="s">
        <v>559</v>
      </c>
    </row>
    <row r="7" ht="19.5" customHeight="1" spans="1:24">
      <c r="A7" s="33">
        <v>1</v>
      </c>
      <c r="B7" s="33">
        <v>2</v>
      </c>
      <c r="C7" s="33">
        <v>3</v>
      </c>
      <c r="D7" s="85">
        <v>4</v>
      </c>
      <c r="E7" s="41">
        <v>5</v>
      </c>
      <c r="F7" s="33">
        <v>6</v>
      </c>
      <c r="G7" s="33">
        <v>7</v>
      </c>
      <c r="H7" s="85">
        <v>8</v>
      </c>
      <c r="I7" s="33">
        <v>9</v>
      </c>
      <c r="J7" s="33">
        <v>10</v>
      </c>
      <c r="K7" s="33">
        <v>11</v>
      </c>
      <c r="L7" s="85">
        <v>12</v>
      </c>
      <c r="M7" s="33">
        <v>13</v>
      </c>
      <c r="N7" s="33">
        <v>14</v>
      </c>
      <c r="O7" s="33">
        <v>15</v>
      </c>
      <c r="P7" s="85">
        <v>16</v>
      </c>
      <c r="Q7" s="33">
        <v>17</v>
      </c>
      <c r="R7" s="33">
        <v>18</v>
      </c>
      <c r="S7" s="33">
        <v>19</v>
      </c>
      <c r="T7" s="85">
        <v>20</v>
      </c>
      <c r="U7" s="85">
        <v>21</v>
      </c>
      <c r="V7" s="85">
        <v>22</v>
      </c>
      <c r="W7" s="41">
        <v>23</v>
      </c>
      <c r="X7" s="41">
        <v>24</v>
      </c>
    </row>
    <row r="8" ht="19.5" customHeight="1" spans="1:24">
      <c r="A8" s="35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</row>
    <row r="9" ht="19.5" customHeight="1" spans="1:24">
      <c r="A9" s="7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</row>
    <row r="12" customHeight="1" spans="1:1">
      <c r="A12" t="s">
        <v>560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C28" sqref="C28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561</v>
      </c>
    </row>
    <row r="3" ht="41.25" customHeight="1" spans="1:10">
      <c r="A3" s="71" t="str">
        <f>"2025"&amp;"年对下转移支付绩效目标表"</f>
        <v>2025年对下转移支付绩效目标表</v>
      </c>
      <c r="B3" s="4"/>
      <c r="C3" s="4"/>
      <c r="D3" s="4"/>
      <c r="E3" s="4"/>
      <c r="F3" s="72"/>
      <c r="G3" s="4"/>
      <c r="H3" s="72"/>
      <c r="I3" s="72"/>
      <c r="J3" s="4"/>
    </row>
    <row r="4" ht="17.25" customHeight="1" spans="1:1">
      <c r="A4" s="5" t="s">
        <v>197</v>
      </c>
    </row>
    <row r="5" ht="44.25" customHeight="1" spans="1:10">
      <c r="A5" s="73" t="s">
        <v>538</v>
      </c>
      <c r="B5" s="73" t="s">
        <v>357</v>
      </c>
      <c r="C5" s="73" t="s">
        <v>358</v>
      </c>
      <c r="D5" s="73" t="s">
        <v>359</v>
      </c>
      <c r="E5" s="73" t="s">
        <v>360</v>
      </c>
      <c r="F5" s="74" t="s">
        <v>361</v>
      </c>
      <c r="G5" s="73" t="s">
        <v>362</v>
      </c>
      <c r="H5" s="74" t="s">
        <v>363</v>
      </c>
      <c r="I5" s="74" t="s">
        <v>364</v>
      </c>
      <c r="J5" s="73" t="s">
        <v>365</v>
      </c>
    </row>
    <row r="6" ht="14.25" customHeight="1" spans="1:10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4">
        <v>6</v>
      </c>
      <c r="G6" s="73">
        <v>7</v>
      </c>
      <c r="H6" s="74">
        <v>8</v>
      </c>
      <c r="I6" s="74">
        <v>9</v>
      </c>
      <c r="J6" s="73">
        <v>10</v>
      </c>
    </row>
    <row r="7" ht="42" customHeight="1" spans="1:10">
      <c r="A7" s="35"/>
      <c r="B7" s="75"/>
      <c r="C7" s="75"/>
      <c r="D7" s="75"/>
      <c r="E7" s="76"/>
      <c r="F7" s="77"/>
      <c r="G7" s="76"/>
      <c r="H7" s="77"/>
      <c r="I7" s="77"/>
      <c r="J7" s="76"/>
    </row>
    <row r="8" ht="42" customHeight="1" spans="1:10">
      <c r="A8" s="35"/>
      <c r="B8" s="34"/>
      <c r="C8" s="34"/>
      <c r="D8" s="34"/>
      <c r="E8" s="35"/>
      <c r="F8" s="34"/>
      <c r="G8" s="35"/>
      <c r="H8" s="34"/>
      <c r="I8" s="34"/>
      <c r="J8" s="35"/>
    </row>
    <row r="11" ht="13.5" spans="1:1">
      <c r="A11" t="s">
        <v>560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D32" sqref="D32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43" t="s">
        <v>562</v>
      </c>
      <c r="B2" s="44"/>
      <c r="C2" s="44"/>
      <c r="D2" s="45"/>
      <c r="E2" s="45"/>
      <c r="F2" s="45"/>
      <c r="G2" s="44"/>
      <c r="H2" s="44"/>
      <c r="I2" s="45"/>
    </row>
    <row r="3" ht="41.25" customHeight="1" spans="1:9">
      <c r="A3" s="46" t="str">
        <f>"2025"&amp;"年新增资产配置预算表"</f>
        <v>2025年新增资产配置预算表</v>
      </c>
      <c r="B3" s="47"/>
      <c r="C3" s="47"/>
      <c r="D3" s="48"/>
      <c r="E3" s="48"/>
      <c r="F3" s="48"/>
      <c r="G3" s="47"/>
      <c r="H3" s="47"/>
      <c r="I3" s="48"/>
    </row>
    <row r="4" customHeight="1" spans="1:9">
      <c r="A4" s="49" t="s">
        <v>197</v>
      </c>
      <c r="B4" s="50"/>
      <c r="C4" s="50"/>
      <c r="D4" s="51"/>
      <c r="F4" s="48"/>
      <c r="G4" s="47"/>
      <c r="H4" s="47"/>
      <c r="I4" s="70" t="s">
        <v>1</v>
      </c>
    </row>
    <row r="5" ht="28.5" customHeight="1" spans="1:9">
      <c r="A5" s="52" t="s">
        <v>198</v>
      </c>
      <c r="B5" s="53" t="s">
        <v>199</v>
      </c>
      <c r="C5" s="54" t="s">
        <v>563</v>
      </c>
      <c r="D5" s="52" t="s">
        <v>564</v>
      </c>
      <c r="E5" s="52" t="s">
        <v>565</v>
      </c>
      <c r="F5" s="52" t="s">
        <v>566</v>
      </c>
      <c r="G5" s="53" t="s">
        <v>567</v>
      </c>
      <c r="H5" s="41"/>
      <c r="I5" s="52"/>
    </row>
    <row r="6" ht="21" customHeight="1" spans="1:9">
      <c r="A6" s="54"/>
      <c r="B6" s="55"/>
      <c r="C6" s="55"/>
      <c r="D6" s="56"/>
      <c r="E6" s="55"/>
      <c r="F6" s="55"/>
      <c r="G6" s="53" t="s">
        <v>488</v>
      </c>
      <c r="H6" s="53" t="s">
        <v>568</v>
      </c>
      <c r="I6" s="53" t="s">
        <v>569</v>
      </c>
    </row>
    <row r="7" ht="17.25" customHeight="1" spans="1:9">
      <c r="A7" s="57" t="s">
        <v>81</v>
      </c>
      <c r="B7" s="58"/>
      <c r="C7" s="59" t="s">
        <v>82</v>
      </c>
      <c r="D7" s="57" t="s">
        <v>83</v>
      </c>
      <c r="E7" s="60" t="s">
        <v>84</v>
      </c>
      <c r="F7" s="57" t="s">
        <v>85</v>
      </c>
      <c r="G7" s="59" t="s">
        <v>86</v>
      </c>
      <c r="H7" s="61" t="s">
        <v>87</v>
      </c>
      <c r="I7" s="60" t="s">
        <v>88</v>
      </c>
    </row>
    <row r="8" ht="19.5" customHeight="1" spans="1:9">
      <c r="A8" s="62"/>
      <c r="B8" s="63"/>
      <c r="C8" s="63"/>
      <c r="D8" s="35"/>
      <c r="E8" s="34"/>
      <c r="F8" s="61"/>
      <c r="G8" s="64"/>
      <c r="H8" s="65"/>
      <c r="I8" s="65"/>
    </row>
    <row r="9" ht="19.5" customHeight="1" spans="1:9">
      <c r="A9" s="66" t="s">
        <v>55</v>
      </c>
      <c r="B9" s="67"/>
      <c r="C9" s="67"/>
      <c r="D9" s="68"/>
      <c r="E9" s="69"/>
      <c r="F9" s="69"/>
      <c r="G9" s="64"/>
      <c r="H9" s="65"/>
      <c r="I9" s="65"/>
    </row>
    <row r="11" customHeight="1" spans="1:1">
      <c r="A11" t="s">
        <v>570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166666666667" defaultRowHeight="14.25" customHeight="1"/>
  <cols>
    <col min="1" max="1" width="19.2833333333333" customWidth="1"/>
    <col min="2" max="2" width="39.62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571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197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317</v>
      </c>
      <c r="B5" s="9" t="s">
        <v>201</v>
      </c>
      <c r="C5" s="9" t="s">
        <v>318</v>
      </c>
      <c r="D5" s="10" t="s">
        <v>202</v>
      </c>
      <c r="E5" s="10" t="s">
        <v>203</v>
      </c>
      <c r="F5" s="10" t="s">
        <v>319</v>
      </c>
      <c r="G5" s="10" t="s">
        <v>320</v>
      </c>
      <c r="H5" s="30" t="s">
        <v>55</v>
      </c>
      <c r="I5" s="11" t="s">
        <v>572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18"/>
      <c r="I6" s="10" t="s">
        <v>58</v>
      </c>
      <c r="J6" s="10" t="s">
        <v>59</v>
      </c>
      <c r="K6" s="10" t="s">
        <v>60</v>
      </c>
    </row>
    <row r="7" ht="40.5" customHeight="1" spans="1:11">
      <c r="A7" s="31"/>
      <c r="B7" s="31"/>
      <c r="C7" s="31"/>
      <c r="D7" s="19"/>
      <c r="E7" s="19"/>
      <c r="F7" s="19"/>
      <c r="G7" s="19"/>
      <c r="H7" s="32"/>
      <c r="I7" s="19" t="s">
        <v>57</v>
      </c>
      <c r="J7" s="19"/>
      <c r="K7" s="19"/>
    </row>
    <row r="8" ht="15" customHeight="1" spans="1:11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41">
        <v>10</v>
      </c>
      <c r="K8" s="41">
        <v>11</v>
      </c>
    </row>
    <row r="9" ht="18.75" customHeight="1" spans="1:11">
      <c r="A9" s="34" t="s">
        <v>323</v>
      </c>
      <c r="B9" s="34" t="s">
        <v>573</v>
      </c>
      <c r="C9" s="35" t="s">
        <v>69</v>
      </c>
      <c r="D9" s="35">
        <v>2013299</v>
      </c>
      <c r="E9" s="35" t="s">
        <v>105</v>
      </c>
      <c r="F9" s="35">
        <v>30227</v>
      </c>
      <c r="G9" s="35" t="s">
        <v>574</v>
      </c>
      <c r="H9" s="36">
        <v>20000</v>
      </c>
      <c r="I9" s="42">
        <v>20000</v>
      </c>
      <c r="J9" s="42"/>
      <c r="K9" s="36"/>
    </row>
    <row r="10" ht="18.75" customHeight="1" spans="1:11">
      <c r="A10" s="37" t="s">
        <v>188</v>
      </c>
      <c r="B10" s="38"/>
      <c r="C10" s="38"/>
      <c r="D10" s="38"/>
      <c r="E10" s="38"/>
      <c r="F10" s="38"/>
      <c r="G10" s="39"/>
      <c r="H10" s="40">
        <v>20000</v>
      </c>
      <c r="I10" s="40">
        <v>20000</v>
      </c>
      <c r="J10" s="40"/>
      <c r="K10" s="36"/>
    </row>
  </sheetData>
  <mergeCells count="15">
    <mergeCell ref="A3:K3"/>
    <mergeCell ref="A4:G4"/>
    <mergeCell ref="I5:K5"/>
    <mergeCell ref="A10:G1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8"/>
  <sheetViews>
    <sheetView showZeros="0" workbookViewId="0">
      <pane ySplit="1" topLeftCell="A2" activePane="bottomLeft" state="frozen"/>
      <selection/>
      <selection pane="bottomLeft" activeCell="F30" sqref="F3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575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197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318</v>
      </c>
      <c r="B5" s="9" t="s">
        <v>317</v>
      </c>
      <c r="C5" s="9" t="s">
        <v>201</v>
      </c>
      <c r="D5" s="10" t="s">
        <v>576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5"/>
      <c r="E7" s="18"/>
      <c r="F7" s="15" t="s">
        <v>57</v>
      </c>
      <c r="G7" s="19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7.25" customHeight="1" spans="1:7">
      <c r="A9" s="22" t="s">
        <v>69</v>
      </c>
      <c r="B9" s="23" t="s">
        <v>323</v>
      </c>
      <c r="C9" s="23" t="s">
        <v>325</v>
      </c>
      <c r="D9" s="24" t="s">
        <v>577</v>
      </c>
      <c r="E9" s="25">
        <v>104000</v>
      </c>
      <c r="F9" s="26"/>
      <c r="G9" s="27"/>
    </row>
    <row r="10" ht="17.25" customHeight="1" spans="1:7">
      <c r="A10" s="22" t="s">
        <v>69</v>
      </c>
      <c r="B10" s="23" t="s">
        <v>323</v>
      </c>
      <c r="C10" s="23" t="s">
        <v>330</v>
      </c>
      <c r="D10" s="24" t="s">
        <v>577</v>
      </c>
      <c r="E10" s="25">
        <v>290000</v>
      </c>
      <c r="F10" s="26"/>
      <c r="G10" s="27"/>
    </row>
    <row r="11" ht="17.25" customHeight="1" spans="1:7">
      <c r="A11" s="22" t="s">
        <v>69</v>
      </c>
      <c r="B11" s="23" t="s">
        <v>323</v>
      </c>
      <c r="C11" s="23" t="s">
        <v>332</v>
      </c>
      <c r="D11" s="24" t="s">
        <v>577</v>
      </c>
      <c r="E11" s="25">
        <v>3316000</v>
      </c>
      <c r="F11" s="26"/>
      <c r="G11" s="27"/>
    </row>
    <row r="12" ht="17.25" customHeight="1" spans="1:7">
      <c r="A12" s="22" t="s">
        <v>69</v>
      </c>
      <c r="B12" s="23" t="s">
        <v>323</v>
      </c>
      <c r="C12" s="23" t="s">
        <v>338</v>
      </c>
      <c r="D12" s="24" t="s">
        <v>577</v>
      </c>
      <c r="E12" s="25">
        <v>1010000</v>
      </c>
      <c r="F12" s="26"/>
      <c r="G12" s="27"/>
    </row>
    <row r="13" ht="17.25" customHeight="1" spans="1:7">
      <c r="A13" s="22" t="s">
        <v>69</v>
      </c>
      <c r="B13" s="23" t="s">
        <v>323</v>
      </c>
      <c r="C13" s="23" t="s">
        <v>340</v>
      </c>
      <c r="D13" s="24" t="s">
        <v>577</v>
      </c>
      <c r="E13" s="25">
        <v>2572800</v>
      </c>
      <c r="F13" s="26"/>
      <c r="G13" s="27"/>
    </row>
    <row r="14" ht="17.25" customHeight="1" spans="1:7">
      <c r="A14" s="22" t="s">
        <v>69</v>
      </c>
      <c r="B14" s="23" t="s">
        <v>323</v>
      </c>
      <c r="C14" s="23" t="s">
        <v>343</v>
      </c>
      <c r="D14" s="24" t="s">
        <v>577</v>
      </c>
      <c r="E14" s="25">
        <v>1247200</v>
      </c>
      <c r="F14" s="26"/>
      <c r="G14" s="27"/>
    </row>
    <row r="15" ht="17.25" customHeight="1" spans="1:7">
      <c r="A15" s="22" t="s">
        <v>69</v>
      </c>
      <c r="B15" s="23" t="s">
        <v>323</v>
      </c>
      <c r="C15" s="23" t="s">
        <v>347</v>
      </c>
      <c r="D15" s="24" t="s">
        <v>577</v>
      </c>
      <c r="E15" s="25">
        <v>260000</v>
      </c>
      <c r="F15" s="26"/>
      <c r="G15" s="27"/>
    </row>
    <row r="16" ht="17.25" customHeight="1" spans="1:7">
      <c r="A16" s="22" t="s">
        <v>69</v>
      </c>
      <c r="B16" s="23" t="s">
        <v>323</v>
      </c>
      <c r="C16" s="23" t="s">
        <v>352</v>
      </c>
      <c r="D16" s="24" t="s">
        <v>577</v>
      </c>
      <c r="E16" s="25">
        <v>520452.66</v>
      </c>
      <c r="F16" s="26"/>
      <c r="G16" s="27"/>
    </row>
    <row r="17" ht="17.25" customHeight="1" spans="1:7">
      <c r="A17" s="22" t="s">
        <v>69</v>
      </c>
      <c r="B17" s="23" t="s">
        <v>323</v>
      </c>
      <c r="C17" s="23" t="s">
        <v>578</v>
      </c>
      <c r="D17" s="24" t="s">
        <v>577</v>
      </c>
      <c r="E17" s="25">
        <v>2046</v>
      </c>
      <c r="F17" s="26"/>
      <c r="G17" s="27"/>
    </row>
    <row r="18" ht="18.75" customHeight="1" spans="1:7">
      <c r="A18" s="28" t="s">
        <v>55</v>
      </c>
      <c r="B18" s="29" t="s">
        <v>579</v>
      </c>
      <c r="C18" s="29"/>
      <c r="D18" s="29"/>
      <c r="E18" s="26">
        <f>SUM(E9:E17)</f>
        <v>9322498.66</v>
      </c>
      <c r="F18" s="26"/>
      <c r="G18" s="27"/>
    </row>
  </sheetData>
  <mergeCells count="11">
    <mergeCell ref="A3:G3"/>
    <mergeCell ref="A4:D4"/>
    <mergeCell ref="E5:G5"/>
    <mergeCell ref="A18:D18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tabSelected="1" zoomScale="70" zoomScaleNormal="70" topLeftCell="F1" workbookViewId="0">
      <pane ySplit="1" topLeftCell="A2" activePane="bottomLeft" state="frozen"/>
      <selection/>
      <selection pane="bottomLeft" activeCell="J46" sqref="J46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70" t="s">
        <v>52</v>
      </c>
    </row>
    <row r="3" ht="41.25" customHeight="1" spans="1:1">
      <c r="A3" s="46" t="str">
        <f>"2025"&amp;"年部门收入预算表"</f>
        <v>2025年部门收入预算表</v>
      </c>
    </row>
    <row r="4" ht="17.25" customHeight="1" spans="1:19">
      <c r="A4" s="49" t="str">
        <f>"单位名称：中国共产党昆明市呈贡区委员会组织部"</f>
        <v>单位名称：中国共产党昆明市呈贡区委员会组织部</v>
      </c>
      <c r="B4" s="169"/>
      <c r="S4" s="51" t="s">
        <v>1</v>
      </c>
    </row>
    <row r="5" ht="21.75" customHeight="1" spans="1:19">
      <c r="A5" s="212" t="s">
        <v>53</v>
      </c>
      <c r="B5" s="213" t="s">
        <v>54</v>
      </c>
      <c r="C5" s="213" t="s">
        <v>55</v>
      </c>
      <c r="D5" s="214" t="s">
        <v>56</v>
      </c>
      <c r="E5" s="214"/>
      <c r="F5" s="214"/>
      <c r="G5" s="214"/>
      <c r="H5" s="214"/>
      <c r="I5" s="138"/>
      <c r="J5" s="214"/>
      <c r="K5" s="214"/>
      <c r="L5" s="214"/>
      <c r="M5" s="214"/>
      <c r="N5" s="221"/>
      <c r="O5" s="214" t="s">
        <v>45</v>
      </c>
      <c r="P5" s="214"/>
      <c r="Q5" s="214"/>
      <c r="R5" s="214"/>
      <c r="S5" s="221"/>
    </row>
    <row r="6" ht="27" customHeight="1" spans="1:19">
      <c r="A6" s="215"/>
      <c r="B6" s="216"/>
      <c r="C6" s="216"/>
      <c r="D6" s="216" t="s">
        <v>57</v>
      </c>
      <c r="E6" s="216" t="s">
        <v>58</v>
      </c>
      <c r="F6" s="216" t="s">
        <v>59</v>
      </c>
      <c r="G6" s="216" t="s">
        <v>60</v>
      </c>
      <c r="H6" s="216" t="s">
        <v>61</v>
      </c>
      <c r="I6" s="222" t="s">
        <v>62</v>
      </c>
      <c r="J6" s="223"/>
      <c r="K6" s="223"/>
      <c r="L6" s="223"/>
      <c r="M6" s="223"/>
      <c r="N6" s="224"/>
      <c r="O6" s="216" t="s">
        <v>57</v>
      </c>
      <c r="P6" s="216" t="s">
        <v>58</v>
      </c>
      <c r="Q6" s="216" t="s">
        <v>59</v>
      </c>
      <c r="R6" s="216" t="s">
        <v>60</v>
      </c>
      <c r="S6" s="216" t="s">
        <v>63</v>
      </c>
    </row>
    <row r="7" ht="30" customHeight="1" spans="1:19">
      <c r="A7" s="217"/>
      <c r="B7" s="111"/>
      <c r="C7" s="121"/>
      <c r="D7" s="121"/>
      <c r="E7" s="121"/>
      <c r="F7" s="121"/>
      <c r="G7" s="121"/>
      <c r="H7" s="121"/>
      <c r="I7" s="77" t="s">
        <v>57</v>
      </c>
      <c r="J7" s="224" t="s">
        <v>64</v>
      </c>
      <c r="K7" s="224" t="s">
        <v>65</v>
      </c>
      <c r="L7" s="224" t="s">
        <v>66</v>
      </c>
      <c r="M7" s="224" t="s">
        <v>67</v>
      </c>
      <c r="N7" s="224" t="s">
        <v>68</v>
      </c>
      <c r="O7" s="225"/>
      <c r="P7" s="225"/>
      <c r="Q7" s="225"/>
      <c r="R7" s="225"/>
      <c r="S7" s="121"/>
    </row>
    <row r="8" ht="15" customHeight="1" spans="1:19">
      <c r="A8" s="218">
        <v>1</v>
      </c>
      <c r="B8" s="218">
        <v>2</v>
      </c>
      <c r="C8" s="218">
        <v>3</v>
      </c>
      <c r="D8" s="218">
        <v>4</v>
      </c>
      <c r="E8" s="218">
        <v>5</v>
      </c>
      <c r="F8" s="218">
        <v>6</v>
      </c>
      <c r="G8" s="218">
        <v>7</v>
      </c>
      <c r="H8" s="218">
        <v>8</v>
      </c>
      <c r="I8" s="77">
        <v>9</v>
      </c>
      <c r="J8" s="218">
        <v>10</v>
      </c>
      <c r="K8" s="218">
        <v>11</v>
      </c>
      <c r="L8" s="218">
        <v>12</v>
      </c>
      <c r="M8" s="218">
        <v>13</v>
      </c>
      <c r="N8" s="218">
        <v>14</v>
      </c>
      <c r="O8" s="218">
        <v>15</v>
      </c>
      <c r="P8" s="218">
        <v>16</v>
      </c>
      <c r="Q8" s="218">
        <v>17</v>
      </c>
      <c r="R8" s="218">
        <v>18</v>
      </c>
      <c r="S8" s="218">
        <v>19</v>
      </c>
    </row>
    <row r="9" ht="18" customHeight="1" spans="1:19">
      <c r="A9" s="34">
        <v>188001</v>
      </c>
      <c r="B9" s="34" t="s">
        <v>69</v>
      </c>
      <c r="C9" s="86">
        <f>D9+O9</f>
        <v>17219663.14</v>
      </c>
      <c r="D9" s="86">
        <f>E9+N9</f>
        <v>17217617.14</v>
      </c>
      <c r="E9" s="86">
        <v>16697164.48</v>
      </c>
      <c r="F9" s="86"/>
      <c r="G9" s="86"/>
      <c r="H9" s="86"/>
      <c r="I9" s="86">
        <v>520452.66</v>
      </c>
      <c r="J9" s="86"/>
      <c r="K9" s="86"/>
      <c r="L9" s="86"/>
      <c r="M9" s="86"/>
      <c r="N9" s="86">
        <v>520452.66</v>
      </c>
      <c r="O9" s="86">
        <v>2046</v>
      </c>
      <c r="P9" s="86">
        <v>2046</v>
      </c>
      <c r="Q9" s="86"/>
      <c r="R9" s="86"/>
      <c r="S9" s="86"/>
    </row>
    <row r="10" ht="18" customHeight="1" spans="1:19">
      <c r="A10" s="219"/>
      <c r="B10" s="219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</row>
    <row r="11" ht="18" customHeight="1" spans="1:19">
      <c r="A11" s="219"/>
      <c r="B11" s="219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</row>
    <row r="12" ht="18" customHeight="1" spans="1:19">
      <c r="A12" s="219"/>
      <c r="B12" s="219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</row>
    <row r="13" ht="18" customHeight="1" spans="1:19">
      <c r="A13" s="54" t="s">
        <v>55</v>
      </c>
      <c r="B13" s="220"/>
      <c r="C13" s="86">
        <f>C9</f>
        <v>17219663.14</v>
      </c>
      <c r="D13" s="86">
        <f t="shared" ref="D13:I13" si="0">D9</f>
        <v>17217617.14</v>
      </c>
      <c r="E13" s="86">
        <f t="shared" si="0"/>
        <v>16697164.48</v>
      </c>
      <c r="F13" s="86"/>
      <c r="G13" s="86"/>
      <c r="H13" s="86"/>
      <c r="I13" s="86">
        <f t="shared" si="0"/>
        <v>520452.66</v>
      </c>
      <c r="J13" s="86"/>
      <c r="K13" s="86"/>
      <c r="L13" s="86"/>
      <c r="M13" s="86"/>
      <c r="N13" s="86">
        <f>N9</f>
        <v>520452.66</v>
      </c>
      <c r="O13" s="86">
        <f>O9</f>
        <v>2046</v>
      </c>
      <c r="P13" s="86">
        <f>P9</f>
        <v>2046</v>
      </c>
      <c r="Q13" s="86"/>
      <c r="R13" s="86"/>
      <c r="S13" s="86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5"/>
  <sheetViews>
    <sheetView showGridLines="0" showZeros="0" zoomScale="85" zoomScaleNormal="85" workbookViewId="0">
      <pane ySplit="1" topLeftCell="A2" activePane="bottomLeft" state="frozen"/>
      <selection/>
      <selection pane="bottomLeft" activeCell="C30" sqref="C30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51" t="s">
        <v>70</v>
      </c>
    </row>
    <row r="3" ht="41.25" customHeight="1" spans="1:1">
      <c r="A3" s="46" t="str">
        <f>"2025"&amp;"年部门支出预算表"</f>
        <v>2025年部门支出预算表</v>
      </c>
    </row>
    <row r="4" ht="17.25" customHeight="1" spans="1:15">
      <c r="A4" s="49" t="str">
        <f>"单位名称：中国共产党昆明市呈贡区委员会组织部"</f>
        <v>单位名称：中国共产党昆明市呈贡区委员会组织部</v>
      </c>
      <c r="B4" s="169"/>
      <c r="O4" s="51" t="s">
        <v>1</v>
      </c>
    </row>
    <row r="5" ht="27" customHeight="1" spans="1:15">
      <c r="A5" s="192" t="s">
        <v>71</v>
      </c>
      <c r="B5" s="192" t="s">
        <v>72</v>
      </c>
      <c r="C5" s="192" t="s">
        <v>55</v>
      </c>
      <c r="D5" s="193" t="s">
        <v>58</v>
      </c>
      <c r="E5" s="194"/>
      <c r="F5" s="195"/>
      <c r="G5" s="196" t="s">
        <v>59</v>
      </c>
      <c r="H5" s="197" t="s">
        <v>60</v>
      </c>
      <c r="I5" s="197" t="s">
        <v>73</v>
      </c>
      <c r="J5" s="197" t="s">
        <v>62</v>
      </c>
      <c r="K5" s="197"/>
      <c r="L5" s="197"/>
      <c r="M5" s="197"/>
      <c r="N5" s="206"/>
      <c r="O5" s="206"/>
    </row>
    <row r="6" ht="42" customHeight="1" spans="1:15">
      <c r="A6" s="198"/>
      <c r="B6" s="198"/>
      <c r="C6" s="199"/>
      <c r="D6" s="200" t="s">
        <v>57</v>
      </c>
      <c r="E6" s="200" t="s">
        <v>74</v>
      </c>
      <c r="F6" s="200" t="s">
        <v>75</v>
      </c>
      <c r="G6" s="201"/>
      <c r="H6" s="197"/>
      <c r="I6" s="207"/>
      <c r="J6" s="197" t="s">
        <v>57</v>
      </c>
      <c r="K6" s="207" t="s">
        <v>76</v>
      </c>
      <c r="L6" s="207" t="s">
        <v>77</v>
      </c>
      <c r="M6" s="207" t="s">
        <v>78</v>
      </c>
      <c r="N6" s="207" t="s">
        <v>79</v>
      </c>
      <c r="O6" s="207" t="s">
        <v>80</v>
      </c>
    </row>
    <row r="7" ht="18" customHeight="1" spans="1:15">
      <c r="A7" s="57" t="s">
        <v>81</v>
      </c>
      <c r="B7" s="57" t="s">
        <v>82</v>
      </c>
      <c r="C7" s="57" t="s">
        <v>83</v>
      </c>
      <c r="D7" s="61" t="s">
        <v>84</v>
      </c>
      <c r="E7" s="61" t="s">
        <v>85</v>
      </c>
      <c r="F7" s="61" t="s">
        <v>86</v>
      </c>
      <c r="G7" s="202" t="s">
        <v>87</v>
      </c>
      <c r="H7" s="203" t="s">
        <v>88</v>
      </c>
      <c r="I7" s="203" t="s">
        <v>89</v>
      </c>
      <c r="J7" s="203" t="s">
        <v>90</v>
      </c>
      <c r="K7" s="203" t="s">
        <v>91</v>
      </c>
      <c r="L7" s="203" t="s">
        <v>92</v>
      </c>
      <c r="M7" s="203" t="s">
        <v>93</v>
      </c>
      <c r="N7" s="208" t="s">
        <v>94</v>
      </c>
      <c r="O7" s="203" t="s">
        <v>95</v>
      </c>
    </row>
    <row r="8" customFormat="1" ht="17.25" customHeight="1" spans="1:15">
      <c r="A8" s="62" t="s">
        <v>96</v>
      </c>
      <c r="B8" s="62" t="s">
        <v>97</v>
      </c>
      <c r="C8" s="86">
        <f>C13+C9</f>
        <v>12271267.74</v>
      </c>
      <c r="D8" s="86">
        <f>D13+D9</f>
        <v>11750815.08</v>
      </c>
      <c r="E8" s="86">
        <v>5348769.08</v>
      </c>
      <c r="F8" s="86">
        <f>F13+F9</f>
        <v>6402046</v>
      </c>
      <c r="G8" s="204"/>
      <c r="H8" s="179"/>
      <c r="I8" s="179"/>
      <c r="J8" s="179">
        <v>520452.66</v>
      </c>
      <c r="K8" s="179"/>
      <c r="L8" s="209"/>
      <c r="M8" s="209"/>
      <c r="N8" s="209"/>
      <c r="O8" s="179">
        <v>520452.66</v>
      </c>
    </row>
    <row r="9" customFormat="1" ht="17.25" customHeight="1" spans="1:15">
      <c r="A9" s="174" t="s">
        <v>98</v>
      </c>
      <c r="B9" s="174" t="s">
        <v>99</v>
      </c>
      <c r="C9" s="86">
        <v>12269221.74</v>
      </c>
      <c r="D9" s="86">
        <f>E9+F9</f>
        <v>11748769.08</v>
      </c>
      <c r="E9" s="86">
        <v>5348769.08</v>
      </c>
      <c r="F9" s="86">
        <v>6400000</v>
      </c>
      <c r="G9" s="204"/>
      <c r="H9" s="179"/>
      <c r="I9" s="179"/>
      <c r="J9" s="179">
        <v>520452.66</v>
      </c>
      <c r="K9" s="179"/>
      <c r="L9" s="209"/>
      <c r="M9" s="209"/>
      <c r="N9" s="209"/>
      <c r="O9" s="179">
        <v>520452.66</v>
      </c>
    </row>
    <row r="10" customFormat="1" ht="17.25" customHeight="1" spans="1:15">
      <c r="A10" s="175" t="s">
        <v>100</v>
      </c>
      <c r="B10" s="175" t="s">
        <v>101</v>
      </c>
      <c r="C10" s="86">
        <v>4905204.08</v>
      </c>
      <c r="D10" s="86">
        <f>E10+F10</f>
        <v>4905204.08</v>
      </c>
      <c r="E10" s="86">
        <v>4905204.08</v>
      </c>
      <c r="F10" s="86"/>
      <c r="G10" s="204"/>
      <c r="H10" s="179"/>
      <c r="I10" s="179"/>
      <c r="J10" s="179"/>
      <c r="K10" s="179"/>
      <c r="L10" s="209"/>
      <c r="M10" s="209"/>
      <c r="N10" s="209"/>
      <c r="O10" s="179"/>
    </row>
    <row r="11" customFormat="1" ht="17.25" customHeight="1" spans="1:15">
      <c r="A11" s="175" t="s">
        <v>102</v>
      </c>
      <c r="B11" s="175" t="s">
        <v>103</v>
      </c>
      <c r="C11" s="86">
        <v>443565</v>
      </c>
      <c r="D11" s="86">
        <f>E11+F11</f>
        <v>443565</v>
      </c>
      <c r="E11" s="86">
        <v>443565</v>
      </c>
      <c r="F11" s="86"/>
      <c r="G11" s="204"/>
      <c r="H11" s="179"/>
      <c r="I11" s="179"/>
      <c r="J11" s="179"/>
      <c r="K11" s="179"/>
      <c r="L11" s="209"/>
      <c r="M11" s="209"/>
      <c r="N11" s="209"/>
      <c r="O11" s="179"/>
    </row>
    <row r="12" customFormat="1" ht="17.25" customHeight="1" spans="1:15">
      <c r="A12" s="175" t="s">
        <v>104</v>
      </c>
      <c r="B12" s="175" t="s">
        <v>105</v>
      </c>
      <c r="C12" s="86">
        <v>6920452.66</v>
      </c>
      <c r="D12" s="86">
        <f>E12+F12</f>
        <v>6400000</v>
      </c>
      <c r="E12" s="86"/>
      <c r="F12" s="86">
        <v>6400000</v>
      </c>
      <c r="G12" s="204"/>
      <c r="H12" s="179"/>
      <c r="I12" s="179"/>
      <c r="J12" s="179">
        <v>520452.66</v>
      </c>
      <c r="K12" s="179"/>
      <c r="L12" s="209"/>
      <c r="M12" s="209"/>
      <c r="N12" s="209"/>
      <c r="O12" s="179">
        <v>520452.66</v>
      </c>
    </row>
    <row r="13" customFormat="1" ht="17.25" customHeight="1" spans="1:15">
      <c r="A13" s="174">
        <v>20136</v>
      </c>
      <c r="B13" s="174" t="s">
        <v>106</v>
      </c>
      <c r="C13" s="86">
        <v>2046</v>
      </c>
      <c r="D13" s="86">
        <v>2046</v>
      </c>
      <c r="E13" s="86"/>
      <c r="F13" s="86">
        <v>2046</v>
      </c>
      <c r="G13" s="204"/>
      <c r="H13" s="179"/>
      <c r="I13" s="179"/>
      <c r="J13" s="179"/>
      <c r="K13" s="179"/>
      <c r="L13" s="209"/>
      <c r="M13" s="209"/>
      <c r="N13" s="209"/>
      <c r="O13" s="179"/>
    </row>
    <row r="14" customFormat="1" ht="17.25" customHeight="1" spans="1:15">
      <c r="A14" s="175" t="s">
        <v>107</v>
      </c>
      <c r="B14" s="175" t="s">
        <v>108</v>
      </c>
      <c r="C14" s="86">
        <v>2046</v>
      </c>
      <c r="D14" s="86">
        <v>2046</v>
      </c>
      <c r="E14" s="86"/>
      <c r="F14" s="86">
        <v>2046</v>
      </c>
      <c r="G14" s="204"/>
      <c r="H14" s="179"/>
      <c r="I14" s="179"/>
      <c r="J14" s="179"/>
      <c r="K14" s="179"/>
      <c r="L14" s="209"/>
      <c r="M14" s="209"/>
      <c r="N14" s="209"/>
      <c r="O14" s="209"/>
    </row>
    <row r="15" customFormat="1" ht="17.25" customHeight="1" spans="1:15">
      <c r="A15" s="62" t="s">
        <v>109</v>
      </c>
      <c r="B15" s="62" t="s">
        <v>110</v>
      </c>
      <c r="C15" s="86">
        <v>2409300</v>
      </c>
      <c r="D15" s="86">
        <f t="shared" ref="D15:D34" si="0">E15+F15</f>
        <v>2409300</v>
      </c>
      <c r="E15" s="86">
        <v>9300</v>
      </c>
      <c r="F15" s="86">
        <v>2400000</v>
      </c>
      <c r="G15" s="204"/>
      <c r="H15" s="179"/>
      <c r="I15" s="179"/>
      <c r="J15" s="179"/>
      <c r="K15" s="179"/>
      <c r="L15" s="209"/>
      <c r="M15" s="209"/>
      <c r="N15" s="209"/>
      <c r="O15" s="209"/>
    </row>
    <row r="16" customFormat="1" ht="17.25" customHeight="1" spans="1:15">
      <c r="A16" s="174" t="s">
        <v>111</v>
      </c>
      <c r="B16" s="174" t="s">
        <v>112</v>
      </c>
      <c r="C16" s="86">
        <v>2409300</v>
      </c>
      <c r="D16" s="86">
        <f t="shared" si="0"/>
        <v>2409300</v>
      </c>
      <c r="E16" s="86">
        <v>9300</v>
      </c>
      <c r="F16" s="86">
        <v>2400000</v>
      </c>
      <c r="G16" s="204"/>
      <c r="H16" s="179"/>
      <c r="I16" s="179"/>
      <c r="J16" s="179"/>
      <c r="K16" s="179"/>
      <c r="L16" s="209"/>
      <c r="M16" s="209"/>
      <c r="N16" s="209"/>
      <c r="O16" s="209"/>
    </row>
    <row r="17" customFormat="1" ht="17.25" customHeight="1" spans="1:15">
      <c r="A17" s="175" t="s">
        <v>113</v>
      </c>
      <c r="B17" s="175" t="s">
        <v>114</v>
      </c>
      <c r="C17" s="86">
        <v>2409300</v>
      </c>
      <c r="D17" s="86">
        <f t="shared" si="0"/>
        <v>2409300</v>
      </c>
      <c r="E17" s="86">
        <v>9300</v>
      </c>
      <c r="F17" s="86">
        <v>2400000</v>
      </c>
      <c r="G17" s="204"/>
      <c r="H17" s="179"/>
      <c r="I17" s="179"/>
      <c r="J17" s="179"/>
      <c r="K17" s="179"/>
      <c r="L17" s="209"/>
      <c r="M17" s="209"/>
      <c r="N17" s="209"/>
      <c r="O17" s="209"/>
    </row>
    <row r="18" customFormat="1" ht="17.25" customHeight="1" spans="1:15">
      <c r="A18" s="62" t="s">
        <v>115</v>
      </c>
      <c r="B18" s="62" t="s">
        <v>116</v>
      </c>
      <c r="C18" s="86">
        <v>1302058.4</v>
      </c>
      <c r="D18" s="86">
        <f t="shared" si="0"/>
        <v>1302058.4</v>
      </c>
      <c r="E18" s="86">
        <v>1302058.4</v>
      </c>
      <c r="F18" s="86"/>
      <c r="G18" s="204"/>
      <c r="H18" s="179"/>
      <c r="I18" s="179"/>
      <c r="J18" s="179"/>
      <c r="K18" s="179"/>
      <c r="L18" s="209"/>
      <c r="M18" s="209"/>
      <c r="N18" s="209"/>
      <c r="O18" s="209"/>
    </row>
    <row r="19" customFormat="1" ht="17.25" customHeight="1" spans="1:15">
      <c r="A19" s="174" t="s">
        <v>117</v>
      </c>
      <c r="B19" s="174" t="s">
        <v>118</v>
      </c>
      <c r="C19" s="86">
        <v>1283960</v>
      </c>
      <c r="D19" s="86">
        <f t="shared" si="0"/>
        <v>1283960</v>
      </c>
      <c r="E19" s="86">
        <v>1283960</v>
      </c>
      <c r="F19" s="86"/>
      <c r="G19" s="204"/>
      <c r="H19" s="179"/>
      <c r="I19" s="179"/>
      <c r="J19" s="179"/>
      <c r="K19" s="179"/>
      <c r="L19" s="209"/>
      <c r="M19" s="209"/>
      <c r="N19" s="209"/>
      <c r="O19" s="209"/>
    </row>
    <row r="20" customFormat="1" ht="17.25" customHeight="1" spans="1:15">
      <c r="A20" s="175" t="s">
        <v>119</v>
      </c>
      <c r="B20" s="175" t="s">
        <v>120</v>
      </c>
      <c r="C20" s="86">
        <v>516000</v>
      </c>
      <c r="D20" s="86">
        <f t="shared" si="0"/>
        <v>516000</v>
      </c>
      <c r="E20" s="86">
        <v>516000</v>
      </c>
      <c r="F20" s="86"/>
      <c r="G20" s="204"/>
      <c r="H20" s="179"/>
      <c r="I20" s="179"/>
      <c r="J20" s="179"/>
      <c r="K20" s="179"/>
      <c r="L20" s="209"/>
      <c r="M20" s="209"/>
      <c r="N20" s="209"/>
      <c r="O20" s="209"/>
    </row>
    <row r="21" customFormat="1" ht="17.25" customHeight="1" spans="1:15">
      <c r="A21" s="175" t="s">
        <v>121</v>
      </c>
      <c r="B21" s="175" t="s">
        <v>122</v>
      </c>
      <c r="C21" s="86">
        <v>667960</v>
      </c>
      <c r="D21" s="86">
        <f t="shared" si="0"/>
        <v>667960</v>
      </c>
      <c r="E21" s="86">
        <v>667960</v>
      </c>
      <c r="F21" s="86"/>
      <c r="G21" s="86"/>
      <c r="H21" s="184"/>
      <c r="I21" s="184"/>
      <c r="J21" s="184"/>
      <c r="K21" s="210"/>
      <c r="L21" s="211"/>
      <c r="M21" s="211"/>
      <c r="N21" s="211"/>
      <c r="O21" s="211"/>
    </row>
    <row r="22" customFormat="1" ht="17.25" customHeight="1" spans="1:15">
      <c r="A22" s="175" t="s">
        <v>123</v>
      </c>
      <c r="B22" s="175" t="s">
        <v>124</v>
      </c>
      <c r="C22" s="86">
        <v>100000</v>
      </c>
      <c r="D22" s="86">
        <f t="shared" si="0"/>
        <v>100000</v>
      </c>
      <c r="E22" s="86">
        <v>100000</v>
      </c>
      <c r="F22" s="86"/>
      <c r="G22" s="86"/>
      <c r="H22" s="86"/>
      <c r="I22" s="86"/>
      <c r="J22" s="86"/>
      <c r="K22" s="204"/>
      <c r="L22" s="209"/>
      <c r="M22" s="209"/>
      <c r="N22" s="209"/>
      <c r="O22" s="209"/>
    </row>
    <row r="23" customFormat="1" ht="17.25" customHeight="1" spans="1:15">
      <c r="A23" s="174" t="s">
        <v>125</v>
      </c>
      <c r="B23" s="174" t="s">
        <v>126</v>
      </c>
      <c r="C23" s="86">
        <v>18098.4</v>
      </c>
      <c r="D23" s="86">
        <f t="shared" si="0"/>
        <v>18098.4</v>
      </c>
      <c r="E23" s="86">
        <v>18098.4</v>
      </c>
      <c r="F23" s="86"/>
      <c r="G23" s="86"/>
      <c r="H23" s="86"/>
      <c r="I23" s="86"/>
      <c r="J23" s="86"/>
      <c r="K23" s="204"/>
      <c r="L23" s="209"/>
      <c r="M23" s="209"/>
      <c r="N23" s="209"/>
      <c r="O23" s="209"/>
    </row>
    <row r="24" customFormat="1" ht="17.25" customHeight="1" spans="1:15">
      <c r="A24" s="175" t="s">
        <v>127</v>
      </c>
      <c r="B24" s="175" t="s">
        <v>128</v>
      </c>
      <c r="C24" s="86">
        <v>18098.4</v>
      </c>
      <c r="D24" s="86">
        <f t="shared" si="0"/>
        <v>18098.4</v>
      </c>
      <c r="E24" s="86">
        <v>18098.4</v>
      </c>
      <c r="F24" s="86"/>
      <c r="G24" s="86"/>
      <c r="H24" s="86"/>
      <c r="I24" s="86"/>
      <c r="J24" s="86"/>
      <c r="K24" s="204"/>
      <c r="L24" s="209"/>
      <c r="M24" s="209"/>
      <c r="N24" s="209"/>
      <c r="O24" s="209"/>
    </row>
    <row r="25" customFormat="1" ht="17.25" customHeight="1" spans="1:15">
      <c r="A25" s="62" t="s">
        <v>129</v>
      </c>
      <c r="B25" s="62" t="s">
        <v>130</v>
      </c>
      <c r="C25" s="86">
        <v>705353</v>
      </c>
      <c r="D25" s="86">
        <f t="shared" si="0"/>
        <v>705353</v>
      </c>
      <c r="E25" s="86">
        <v>705353</v>
      </c>
      <c r="F25" s="86"/>
      <c r="G25" s="86"/>
      <c r="H25" s="86"/>
      <c r="I25" s="86"/>
      <c r="J25" s="86"/>
      <c r="K25" s="204"/>
      <c r="L25" s="209"/>
      <c r="M25" s="209"/>
      <c r="N25" s="209"/>
      <c r="O25" s="209"/>
    </row>
    <row r="26" customFormat="1" ht="17.25" customHeight="1" spans="1:15">
      <c r="A26" s="174" t="s">
        <v>131</v>
      </c>
      <c r="B26" s="174" t="s">
        <v>132</v>
      </c>
      <c r="C26" s="86">
        <v>705353</v>
      </c>
      <c r="D26" s="86">
        <f t="shared" si="0"/>
        <v>705353</v>
      </c>
      <c r="E26" s="86">
        <v>705353</v>
      </c>
      <c r="F26" s="86"/>
      <c r="G26" s="86"/>
      <c r="H26" s="86"/>
      <c r="I26" s="86"/>
      <c r="J26" s="86"/>
      <c r="K26" s="204"/>
      <c r="L26" s="209"/>
      <c r="M26" s="209"/>
      <c r="N26" s="209"/>
      <c r="O26" s="209"/>
    </row>
    <row r="27" customFormat="1" ht="17.25" customHeight="1" spans="1:15">
      <c r="A27" s="175" t="s">
        <v>133</v>
      </c>
      <c r="B27" s="175" t="s">
        <v>134</v>
      </c>
      <c r="C27" s="86">
        <v>300160</v>
      </c>
      <c r="D27" s="86">
        <f t="shared" si="0"/>
        <v>300160</v>
      </c>
      <c r="E27" s="86">
        <v>300160</v>
      </c>
      <c r="F27" s="86"/>
      <c r="G27" s="86"/>
      <c r="H27" s="86"/>
      <c r="I27" s="86"/>
      <c r="J27" s="86"/>
      <c r="K27" s="204"/>
      <c r="L27" s="209"/>
      <c r="M27" s="209"/>
      <c r="N27" s="209"/>
      <c r="O27" s="209"/>
    </row>
    <row r="28" customFormat="1" ht="17.25" customHeight="1" spans="1:15">
      <c r="A28" s="175" t="s">
        <v>135</v>
      </c>
      <c r="B28" s="175" t="s">
        <v>136</v>
      </c>
      <c r="C28" s="86">
        <v>29790</v>
      </c>
      <c r="D28" s="86">
        <f t="shared" si="0"/>
        <v>29790</v>
      </c>
      <c r="E28" s="86">
        <v>29790</v>
      </c>
      <c r="F28" s="86"/>
      <c r="G28" s="86"/>
      <c r="H28" s="86"/>
      <c r="I28" s="86"/>
      <c r="J28" s="86"/>
      <c r="K28" s="204"/>
      <c r="L28" s="209"/>
      <c r="M28" s="209"/>
      <c r="N28" s="209"/>
      <c r="O28" s="209"/>
    </row>
    <row r="29" customFormat="1" ht="17.25" customHeight="1" spans="1:15">
      <c r="A29" s="175" t="s">
        <v>137</v>
      </c>
      <c r="B29" s="175" t="s">
        <v>138</v>
      </c>
      <c r="C29" s="86">
        <v>340800</v>
      </c>
      <c r="D29" s="86">
        <f t="shared" si="0"/>
        <v>340800</v>
      </c>
      <c r="E29" s="86">
        <v>340800</v>
      </c>
      <c r="F29" s="86"/>
      <c r="G29" s="86"/>
      <c r="H29" s="86"/>
      <c r="I29" s="86"/>
      <c r="J29" s="86"/>
      <c r="K29" s="204"/>
      <c r="L29" s="209"/>
      <c r="M29" s="209"/>
      <c r="N29" s="209"/>
      <c r="O29" s="209"/>
    </row>
    <row r="30" customFormat="1" ht="17.25" customHeight="1" spans="1:15">
      <c r="A30" s="175" t="s">
        <v>139</v>
      </c>
      <c r="B30" s="175" t="s">
        <v>140</v>
      </c>
      <c r="C30" s="86">
        <v>34603</v>
      </c>
      <c r="D30" s="86">
        <f t="shared" si="0"/>
        <v>34603</v>
      </c>
      <c r="E30" s="86">
        <v>34603</v>
      </c>
      <c r="F30" s="86"/>
      <c r="G30" s="86"/>
      <c r="H30" s="86"/>
      <c r="I30" s="86"/>
      <c r="J30" s="86"/>
      <c r="K30" s="204"/>
      <c r="L30" s="209"/>
      <c r="M30" s="209"/>
      <c r="N30" s="209"/>
      <c r="O30" s="209"/>
    </row>
    <row r="31" customFormat="1" ht="17.25" customHeight="1" spans="1:15">
      <c r="A31" s="62" t="s">
        <v>141</v>
      </c>
      <c r="B31" s="62" t="s">
        <v>142</v>
      </c>
      <c r="C31" s="86">
        <v>531684</v>
      </c>
      <c r="D31" s="86">
        <f t="shared" si="0"/>
        <v>531684</v>
      </c>
      <c r="E31" s="86">
        <v>531684</v>
      </c>
      <c r="F31" s="86"/>
      <c r="G31" s="86"/>
      <c r="H31" s="86"/>
      <c r="I31" s="86"/>
      <c r="J31" s="86"/>
      <c r="K31" s="204"/>
      <c r="L31" s="209"/>
      <c r="M31" s="209"/>
      <c r="N31" s="209"/>
      <c r="O31" s="209"/>
    </row>
    <row r="32" customFormat="1" ht="17.25" customHeight="1" spans="1:15">
      <c r="A32" s="174" t="s">
        <v>143</v>
      </c>
      <c r="B32" s="174" t="s">
        <v>144</v>
      </c>
      <c r="C32" s="86">
        <v>531684</v>
      </c>
      <c r="D32" s="86">
        <f t="shared" si="0"/>
        <v>531684</v>
      </c>
      <c r="E32" s="86">
        <v>531684</v>
      </c>
      <c r="F32" s="86"/>
      <c r="G32" s="86"/>
      <c r="H32" s="86"/>
      <c r="I32" s="86"/>
      <c r="J32" s="86"/>
      <c r="K32" s="204"/>
      <c r="L32" s="209"/>
      <c r="M32" s="209"/>
      <c r="N32" s="209"/>
      <c r="O32" s="209"/>
    </row>
    <row r="33" customFormat="1" ht="17.25" customHeight="1" spans="1:15">
      <c r="A33" s="175" t="s">
        <v>145</v>
      </c>
      <c r="B33" s="175" t="s">
        <v>146</v>
      </c>
      <c r="C33" s="86">
        <v>500724</v>
      </c>
      <c r="D33" s="86">
        <f t="shared" si="0"/>
        <v>500724</v>
      </c>
      <c r="E33" s="86">
        <v>500724</v>
      </c>
      <c r="F33" s="86"/>
      <c r="G33" s="86"/>
      <c r="H33" s="86"/>
      <c r="I33" s="86"/>
      <c r="J33" s="86"/>
      <c r="K33" s="204"/>
      <c r="L33" s="209"/>
      <c r="M33" s="209"/>
      <c r="N33" s="209"/>
      <c r="O33" s="209"/>
    </row>
    <row r="34" customFormat="1" ht="17.25" customHeight="1" spans="1:15">
      <c r="A34" s="175" t="s">
        <v>147</v>
      </c>
      <c r="B34" s="175" t="s">
        <v>148</v>
      </c>
      <c r="C34" s="86">
        <v>30960</v>
      </c>
      <c r="D34" s="86">
        <f t="shared" si="0"/>
        <v>30960</v>
      </c>
      <c r="E34" s="86">
        <v>30960</v>
      </c>
      <c r="F34" s="86"/>
      <c r="G34" s="86"/>
      <c r="H34" s="86"/>
      <c r="I34" s="86"/>
      <c r="J34" s="86"/>
      <c r="K34" s="204"/>
      <c r="L34" s="209"/>
      <c r="M34" s="209"/>
      <c r="N34" s="209"/>
      <c r="O34" s="209"/>
    </row>
    <row r="35" ht="21" customHeight="1" spans="1:15">
      <c r="A35" s="205" t="s">
        <v>55</v>
      </c>
      <c r="B35" s="39"/>
      <c r="C35" s="86">
        <f>C31+C25+C18+C15+C8</f>
        <v>17219663.14</v>
      </c>
      <c r="D35" s="86">
        <f t="shared" ref="D35:O35" si="1">D31+D25+D18+D15+D8</f>
        <v>16699210.48</v>
      </c>
      <c r="E35" s="86">
        <f t="shared" si="1"/>
        <v>7897164.48</v>
      </c>
      <c r="F35" s="86">
        <f t="shared" si="1"/>
        <v>8802046</v>
      </c>
      <c r="G35" s="86">
        <f t="shared" si="1"/>
        <v>0</v>
      </c>
      <c r="H35" s="86">
        <f t="shared" si="1"/>
        <v>0</v>
      </c>
      <c r="I35" s="86">
        <f t="shared" si="1"/>
        <v>0</v>
      </c>
      <c r="J35" s="86">
        <f t="shared" si="1"/>
        <v>520452.66</v>
      </c>
      <c r="K35" s="86">
        <f t="shared" si="1"/>
        <v>0</v>
      </c>
      <c r="L35" s="86">
        <f t="shared" si="1"/>
        <v>0</v>
      </c>
      <c r="M35" s="86">
        <f t="shared" si="1"/>
        <v>0</v>
      </c>
      <c r="N35" s="86">
        <f t="shared" si="1"/>
        <v>0</v>
      </c>
      <c r="O35" s="86">
        <f t="shared" si="1"/>
        <v>520452.66</v>
      </c>
    </row>
  </sheetData>
  <mergeCells count="12">
    <mergeCell ref="A2:O2"/>
    <mergeCell ref="A3:O3"/>
    <mergeCell ref="A4:B4"/>
    <mergeCell ref="D5:F5"/>
    <mergeCell ref="J5:O5"/>
    <mergeCell ref="A35:B3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/>
      <selection pane="bottomLeft" activeCell="D36" sqref="D36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51"/>
      <c r="C2" s="51"/>
      <c r="D2" s="51" t="s">
        <v>149</v>
      </c>
    </row>
    <row r="3" ht="41.25" customHeight="1" spans="1:1">
      <c r="A3" s="46" t="str">
        <f>"2025"&amp;"年部门财政拨款收支预算总表"</f>
        <v>2025年部门财政拨款收支预算总表</v>
      </c>
    </row>
    <row r="4" ht="17.25" customHeight="1" spans="1:4">
      <c r="A4" s="49" t="str">
        <f>"单位名称：中国共产党昆明市呈贡区委员会组织部"</f>
        <v>单位名称：中国共产党昆明市呈贡区委员会组织部</v>
      </c>
      <c r="B4" s="169"/>
      <c r="D4" s="51" t="s">
        <v>1</v>
      </c>
    </row>
    <row r="5" ht="17.25" customHeight="1" spans="1:4">
      <c r="A5" s="185" t="s">
        <v>2</v>
      </c>
      <c r="B5" s="186"/>
      <c r="C5" s="185" t="s">
        <v>3</v>
      </c>
      <c r="D5" s="186"/>
    </row>
    <row r="6" ht="18.75" customHeight="1" spans="1:4">
      <c r="A6" s="185" t="s">
        <v>4</v>
      </c>
      <c r="B6" s="185" t="s">
        <v>5</v>
      </c>
      <c r="C6" s="185" t="s">
        <v>6</v>
      </c>
      <c r="D6" s="185" t="s">
        <v>5</v>
      </c>
    </row>
    <row r="7" ht="16.5" customHeight="1" spans="1:4">
      <c r="A7" s="187" t="s">
        <v>150</v>
      </c>
      <c r="B7" s="86">
        <v>16697164.48</v>
      </c>
      <c r="C7" s="187" t="s">
        <v>151</v>
      </c>
      <c r="D7" s="86">
        <f>D8+D12+D15+D16+D26</f>
        <v>16699210.48</v>
      </c>
    </row>
    <row r="8" ht="16.5" customHeight="1" spans="1:4">
      <c r="A8" s="187" t="s">
        <v>152</v>
      </c>
      <c r="B8" s="86">
        <v>16697164.48</v>
      </c>
      <c r="C8" s="187" t="s">
        <v>153</v>
      </c>
      <c r="D8" s="86">
        <v>11750815.08</v>
      </c>
    </row>
    <row r="9" ht="16.5" customHeight="1" spans="1:4">
      <c r="A9" s="187" t="s">
        <v>154</v>
      </c>
      <c r="B9" s="86"/>
      <c r="C9" s="187" t="s">
        <v>155</v>
      </c>
      <c r="D9" s="86"/>
    </row>
    <row r="10" ht="16.5" customHeight="1" spans="1:4">
      <c r="A10" s="187" t="s">
        <v>156</v>
      </c>
      <c r="B10" s="86"/>
      <c r="C10" s="187" t="s">
        <v>157</v>
      </c>
      <c r="D10" s="86"/>
    </row>
    <row r="11" ht="16.5" customHeight="1" spans="1:4">
      <c r="A11" s="187" t="s">
        <v>158</v>
      </c>
      <c r="B11" s="86">
        <v>2046</v>
      </c>
      <c r="C11" s="187" t="s">
        <v>159</v>
      </c>
      <c r="D11" s="86"/>
    </row>
    <row r="12" ht="16.5" customHeight="1" spans="1:4">
      <c r="A12" s="187" t="s">
        <v>152</v>
      </c>
      <c r="B12" s="86">
        <v>2046</v>
      </c>
      <c r="C12" s="187" t="s">
        <v>160</v>
      </c>
      <c r="D12" s="86">
        <v>2409300</v>
      </c>
    </row>
    <row r="13" ht="16.5" customHeight="1" spans="1:4">
      <c r="A13" s="188" t="s">
        <v>154</v>
      </c>
      <c r="B13" s="86"/>
      <c r="C13" s="75" t="s">
        <v>161</v>
      </c>
      <c r="D13" s="86"/>
    </row>
    <row r="14" ht="16.5" customHeight="1" spans="1:4">
      <c r="A14" s="188" t="s">
        <v>156</v>
      </c>
      <c r="B14" s="86"/>
      <c r="C14" s="75" t="s">
        <v>162</v>
      </c>
      <c r="D14" s="86"/>
    </row>
    <row r="15" ht="16.5" customHeight="1" spans="1:4">
      <c r="A15" s="189"/>
      <c r="B15" s="86"/>
      <c r="C15" s="75" t="s">
        <v>163</v>
      </c>
      <c r="D15" s="86">
        <v>1302058.4</v>
      </c>
    </row>
    <row r="16" ht="16.5" customHeight="1" spans="1:4">
      <c r="A16" s="189"/>
      <c r="B16" s="86"/>
      <c r="C16" s="75" t="s">
        <v>164</v>
      </c>
      <c r="D16" s="86">
        <v>705353</v>
      </c>
    </row>
    <row r="17" ht="16.5" customHeight="1" spans="1:4">
      <c r="A17" s="189"/>
      <c r="B17" s="86"/>
      <c r="C17" s="75" t="s">
        <v>165</v>
      </c>
      <c r="D17" s="86"/>
    </row>
    <row r="18" ht="16.5" customHeight="1" spans="1:4">
      <c r="A18" s="189"/>
      <c r="B18" s="86"/>
      <c r="C18" s="75" t="s">
        <v>166</v>
      </c>
      <c r="D18" s="86"/>
    </row>
    <row r="19" ht="16.5" customHeight="1" spans="1:4">
      <c r="A19" s="189"/>
      <c r="B19" s="86"/>
      <c r="C19" s="75" t="s">
        <v>167</v>
      </c>
      <c r="D19" s="86"/>
    </row>
    <row r="20" ht="16.5" customHeight="1" spans="1:4">
      <c r="A20" s="189"/>
      <c r="B20" s="86"/>
      <c r="C20" s="75" t="s">
        <v>168</v>
      </c>
      <c r="D20" s="86"/>
    </row>
    <row r="21" ht="16.5" customHeight="1" spans="1:4">
      <c r="A21" s="189"/>
      <c r="B21" s="86"/>
      <c r="C21" s="75" t="s">
        <v>169</v>
      </c>
      <c r="D21" s="86"/>
    </row>
    <row r="22" ht="16.5" customHeight="1" spans="1:4">
      <c r="A22" s="189"/>
      <c r="B22" s="86"/>
      <c r="C22" s="75" t="s">
        <v>170</v>
      </c>
      <c r="D22" s="86"/>
    </row>
    <row r="23" ht="16.5" customHeight="1" spans="1:4">
      <c r="A23" s="189"/>
      <c r="B23" s="86"/>
      <c r="C23" s="75" t="s">
        <v>171</v>
      </c>
      <c r="D23" s="86"/>
    </row>
    <row r="24" ht="16.5" customHeight="1" spans="1:4">
      <c r="A24" s="189"/>
      <c r="B24" s="86"/>
      <c r="C24" s="75" t="s">
        <v>172</v>
      </c>
      <c r="D24" s="86"/>
    </row>
    <row r="25" ht="16.5" customHeight="1" spans="1:4">
      <c r="A25" s="189"/>
      <c r="B25" s="86"/>
      <c r="C25" s="75" t="s">
        <v>173</v>
      </c>
      <c r="D25" s="86"/>
    </row>
    <row r="26" ht="16.5" customHeight="1" spans="1:4">
      <c r="A26" s="189"/>
      <c r="B26" s="86"/>
      <c r="C26" s="75" t="s">
        <v>174</v>
      </c>
      <c r="D26" s="86">
        <v>531684</v>
      </c>
    </row>
    <row r="27" ht="16.5" customHeight="1" spans="1:4">
      <c r="A27" s="189"/>
      <c r="B27" s="86"/>
      <c r="C27" s="75" t="s">
        <v>175</v>
      </c>
      <c r="D27" s="86"/>
    </row>
    <row r="28" ht="16.5" customHeight="1" spans="1:4">
      <c r="A28" s="189"/>
      <c r="B28" s="86"/>
      <c r="C28" s="75" t="s">
        <v>176</v>
      </c>
      <c r="D28" s="86"/>
    </row>
    <row r="29" ht="16.5" customHeight="1" spans="1:4">
      <c r="A29" s="189"/>
      <c r="B29" s="86"/>
      <c r="C29" s="75" t="s">
        <v>177</v>
      </c>
      <c r="D29" s="86"/>
    </row>
    <row r="30" ht="16.5" customHeight="1" spans="1:4">
      <c r="A30" s="189"/>
      <c r="B30" s="86"/>
      <c r="C30" s="75" t="s">
        <v>178</v>
      </c>
      <c r="D30" s="86"/>
    </row>
    <row r="31" ht="16.5" customHeight="1" spans="1:4">
      <c r="A31" s="189"/>
      <c r="B31" s="86"/>
      <c r="C31" s="75" t="s">
        <v>179</v>
      </c>
      <c r="D31" s="86"/>
    </row>
    <row r="32" ht="16.5" customHeight="1" spans="1:4">
      <c r="A32" s="189"/>
      <c r="B32" s="86"/>
      <c r="C32" s="188" t="s">
        <v>180</v>
      </c>
      <c r="D32" s="86"/>
    </row>
    <row r="33" ht="16.5" customHeight="1" spans="1:4">
      <c r="A33" s="189"/>
      <c r="B33" s="86"/>
      <c r="C33" s="188" t="s">
        <v>181</v>
      </c>
      <c r="D33" s="86"/>
    </row>
    <row r="34" ht="16.5" customHeight="1" spans="1:4">
      <c r="A34" s="189"/>
      <c r="B34" s="86"/>
      <c r="C34" s="35" t="s">
        <v>182</v>
      </c>
      <c r="D34" s="86"/>
    </row>
    <row r="35" ht="15" customHeight="1" spans="1:4">
      <c r="A35" s="190" t="s">
        <v>50</v>
      </c>
      <c r="B35" s="191">
        <f>B11+B7</f>
        <v>16699210.48</v>
      </c>
      <c r="C35" s="190" t="s">
        <v>51</v>
      </c>
      <c r="D35" s="191">
        <f>D7</f>
        <v>16699210.48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5"/>
  <sheetViews>
    <sheetView showZeros="0" workbookViewId="0">
      <pane ySplit="1" topLeftCell="A8" activePane="bottomLeft" state="frozen"/>
      <selection/>
      <selection pane="bottomLeft" activeCell="C37" sqref="C3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4"/>
      <c r="F2" s="78"/>
      <c r="G2" s="155" t="s">
        <v>183</v>
      </c>
    </row>
    <row r="3" ht="41.25" customHeight="1" spans="1:7">
      <c r="A3" s="130" t="str">
        <f>"2025"&amp;"年一般公共预算支出预算表（按功能科目分类）"</f>
        <v>2025年一般公共预算支出预算表（按功能科目分类）</v>
      </c>
      <c r="B3" s="130"/>
      <c r="C3" s="130"/>
      <c r="D3" s="130"/>
      <c r="E3" s="130"/>
      <c r="F3" s="130"/>
      <c r="G3" s="130"/>
    </row>
    <row r="4" ht="18" customHeight="1" spans="1:7">
      <c r="A4" s="49" t="str">
        <f>"单位名称：中国共产党昆明市呈贡区委员会组织部"</f>
        <v>单位名称：中国共产党昆明市呈贡区委员会组织部</v>
      </c>
      <c r="B4" s="169"/>
      <c r="F4" s="127"/>
      <c r="G4" s="155" t="s">
        <v>1</v>
      </c>
    </row>
    <row r="5" ht="20.25" customHeight="1" spans="1:7">
      <c r="A5" s="171" t="s">
        <v>184</v>
      </c>
      <c r="B5" s="172"/>
      <c r="C5" s="131" t="s">
        <v>55</v>
      </c>
      <c r="D5" s="161" t="s">
        <v>74</v>
      </c>
      <c r="E5" s="12"/>
      <c r="F5" s="13"/>
      <c r="G5" s="148" t="s">
        <v>75</v>
      </c>
    </row>
    <row r="6" ht="20.25" customHeight="1" spans="1:7">
      <c r="A6" s="173" t="s">
        <v>71</v>
      </c>
      <c r="B6" s="173" t="s">
        <v>72</v>
      </c>
      <c r="C6" s="32"/>
      <c r="D6" s="136" t="s">
        <v>57</v>
      </c>
      <c r="E6" s="136" t="s">
        <v>185</v>
      </c>
      <c r="F6" s="136" t="s">
        <v>186</v>
      </c>
      <c r="G6" s="150"/>
    </row>
    <row r="7" ht="15" customHeight="1" spans="1:7">
      <c r="A7" s="66" t="s">
        <v>81</v>
      </c>
      <c r="B7" s="66" t="s">
        <v>82</v>
      </c>
      <c r="C7" s="66" t="s">
        <v>83</v>
      </c>
      <c r="D7" s="66" t="s">
        <v>84</v>
      </c>
      <c r="E7" s="66" t="s">
        <v>85</v>
      </c>
      <c r="F7" s="66" t="s">
        <v>86</v>
      </c>
      <c r="G7" s="66" t="s">
        <v>87</v>
      </c>
    </row>
    <row r="8" customFormat="1" ht="17.25" customHeight="1" spans="1:7">
      <c r="A8" s="62" t="s">
        <v>96</v>
      </c>
      <c r="B8" s="62" t="s">
        <v>97</v>
      </c>
      <c r="C8" s="86">
        <f>D8+G8</f>
        <v>11750815.08</v>
      </c>
      <c r="D8" s="86">
        <f t="shared" ref="C8:G8" si="0">D13+D9</f>
        <v>5348769.08</v>
      </c>
      <c r="E8" s="151">
        <v>4578544</v>
      </c>
      <c r="F8" s="151">
        <v>770225.08</v>
      </c>
      <c r="G8" s="86">
        <f t="shared" si="0"/>
        <v>6402046</v>
      </c>
    </row>
    <row r="9" customFormat="1" ht="17.25" customHeight="1" spans="1:7">
      <c r="A9" s="174" t="s">
        <v>98</v>
      </c>
      <c r="B9" s="174" t="s">
        <v>99</v>
      </c>
      <c r="C9" s="86">
        <f t="shared" ref="C9:C35" si="1">D9+G9</f>
        <v>11748769.08</v>
      </c>
      <c r="D9" s="86">
        <f t="shared" ref="D9:D12" si="2">E9+F9</f>
        <v>5348769.08</v>
      </c>
      <c r="E9" s="151">
        <v>4578544</v>
      </c>
      <c r="F9" s="151">
        <v>770225.08</v>
      </c>
      <c r="G9" s="86">
        <v>6400000</v>
      </c>
    </row>
    <row r="10" customFormat="1" ht="17.25" customHeight="1" spans="1:7">
      <c r="A10" s="175" t="s">
        <v>100</v>
      </c>
      <c r="B10" s="175" t="s">
        <v>101</v>
      </c>
      <c r="C10" s="86">
        <f t="shared" si="1"/>
        <v>4905204.08</v>
      </c>
      <c r="D10" s="176">
        <f t="shared" si="2"/>
        <v>4905204.08</v>
      </c>
      <c r="E10" s="177">
        <v>4169044</v>
      </c>
      <c r="F10" s="177">
        <v>736160.08</v>
      </c>
      <c r="G10" s="176"/>
    </row>
    <row r="11" customFormat="1" ht="17.25" customHeight="1" spans="1:7">
      <c r="A11" s="175" t="s">
        <v>102</v>
      </c>
      <c r="B11" s="178" t="s">
        <v>103</v>
      </c>
      <c r="C11" s="86">
        <f t="shared" si="1"/>
        <v>443565</v>
      </c>
      <c r="D11" s="179">
        <f t="shared" si="2"/>
        <v>443565</v>
      </c>
      <c r="E11" s="180">
        <v>409500</v>
      </c>
      <c r="F11" s="180">
        <v>34065</v>
      </c>
      <c r="G11" s="179"/>
    </row>
    <row r="12" customFormat="1" ht="17.25" customHeight="1" spans="1:7">
      <c r="A12" s="175" t="s">
        <v>104</v>
      </c>
      <c r="B12" s="178" t="s">
        <v>105</v>
      </c>
      <c r="C12" s="86">
        <f t="shared" si="1"/>
        <v>6400000</v>
      </c>
      <c r="D12" s="179">
        <f t="shared" si="2"/>
        <v>0</v>
      </c>
      <c r="E12" s="179"/>
      <c r="F12" s="179"/>
      <c r="G12" s="179">
        <v>6400000</v>
      </c>
    </row>
    <row r="13" customFormat="1" ht="17.25" customHeight="1" spans="1:7">
      <c r="A13" s="174">
        <v>20136</v>
      </c>
      <c r="B13" s="181" t="s">
        <v>187</v>
      </c>
      <c r="C13" s="86">
        <f t="shared" si="1"/>
        <v>2046</v>
      </c>
      <c r="D13" s="179"/>
      <c r="E13" s="179"/>
      <c r="F13" s="179"/>
      <c r="G13" s="179">
        <v>2046</v>
      </c>
    </row>
    <row r="14" customFormat="1" ht="17.25" customHeight="1" spans="1:7">
      <c r="A14" s="175" t="s">
        <v>107</v>
      </c>
      <c r="B14" s="178" t="s">
        <v>108</v>
      </c>
      <c r="C14" s="86">
        <f t="shared" si="1"/>
        <v>2046</v>
      </c>
      <c r="D14" s="179"/>
      <c r="E14" s="179"/>
      <c r="F14" s="179"/>
      <c r="G14" s="179">
        <v>2046</v>
      </c>
    </row>
    <row r="15" customFormat="1" ht="17.25" customHeight="1" spans="1:7">
      <c r="A15" s="62" t="s">
        <v>109</v>
      </c>
      <c r="B15" s="182" t="s">
        <v>110</v>
      </c>
      <c r="C15" s="86">
        <f t="shared" si="1"/>
        <v>2409300</v>
      </c>
      <c r="D15" s="179">
        <f t="shared" ref="D15:D34" si="3">E15+F15</f>
        <v>9300</v>
      </c>
      <c r="E15" s="179"/>
      <c r="F15" s="179">
        <v>9300</v>
      </c>
      <c r="G15" s="179">
        <v>2400000</v>
      </c>
    </row>
    <row r="16" customFormat="1" ht="17.25" customHeight="1" spans="1:7">
      <c r="A16" s="174" t="s">
        <v>111</v>
      </c>
      <c r="B16" s="183" t="s">
        <v>112</v>
      </c>
      <c r="C16" s="86">
        <f t="shared" si="1"/>
        <v>2409300</v>
      </c>
      <c r="D16" s="179">
        <f t="shared" si="3"/>
        <v>9300</v>
      </c>
      <c r="E16" s="179"/>
      <c r="F16" s="179">
        <v>9300</v>
      </c>
      <c r="G16" s="179">
        <v>2400000</v>
      </c>
    </row>
    <row r="17" customFormat="1" ht="17.25" customHeight="1" spans="1:7">
      <c r="A17" s="175" t="s">
        <v>113</v>
      </c>
      <c r="B17" s="178" t="s">
        <v>114</v>
      </c>
      <c r="C17" s="86">
        <f t="shared" si="1"/>
        <v>2409300</v>
      </c>
      <c r="D17" s="179">
        <f t="shared" si="3"/>
        <v>9300</v>
      </c>
      <c r="E17" s="179"/>
      <c r="F17" s="179">
        <v>9300</v>
      </c>
      <c r="G17" s="179">
        <v>2400000</v>
      </c>
    </row>
    <row r="18" customFormat="1" ht="17.25" customHeight="1" spans="1:7">
      <c r="A18" s="62" t="s">
        <v>115</v>
      </c>
      <c r="B18" s="182" t="s">
        <v>116</v>
      </c>
      <c r="C18" s="86">
        <f t="shared" si="1"/>
        <v>1302058.4</v>
      </c>
      <c r="D18" s="179">
        <f t="shared" si="3"/>
        <v>1302058.4</v>
      </c>
      <c r="E18" s="179">
        <f>E23+E19</f>
        <v>1290058.4</v>
      </c>
      <c r="F18" s="179">
        <v>12000</v>
      </c>
      <c r="G18" s="179"/>
    </row>
    <row r="19" customFormat="1" ht="17.25" customHeight="1" spans="1:7">
      <c r="A19" s="174" t="s">
        <v>117</v>
      </c>
      <c r="B19" s="183" t="s">
        <v>118</v>
      </c>
      <c r="C19" s="86">
        <f t="shared" si="1"/>
        <v>1283960</v>
      </c>
      <c r="D19" s="179">
        <f t="shared" si="3"/>
        <v>1283960</v>
      </c>
      <c r="E19" s="179">
        <f>E20+E21+E22</f>
        <v>1271960</v>
      </c>
      <c r="F19" s="179">
        <v>12000</v>
      </c>
      <c r="G19" s="179"/>
    </row>
    <row r="20" customFormat="1" ht="17.25" customHeight="1" spans="1:7">
      <c r="A20" s="175" t="s">
        <v>119</v>
      </c>
      <c r="B20" s="178" t="s">
        <v>120</v>
      </c>
      <c r="C20" s="86">
        <f t="shared" si="1"/>
        <v>516000</v>
      </c>
      <c r="D20" s="179">
        <f t="shared" si="3"/>
        <v>516000</v>
      </c>
      <c r="E20" s="180">
        <v>504000</v>
      </c>
      <c r="F20" s="180">
        <v>12000</v>
      </c>
      <c r="G20" s="179"/>
    </row>
    <row r="21" customFormat="1" ht="17.25" customHeight="1" spans="1:7">
      <c r="A21" s="175" t="s">
        <v>121</v>
      </c>
      <c r="B21" s="178" t="s">
        <v>122</v>
      </c>
      <c r="C21" s="86">
        <f t="shared" si="1"/>
        <v>667960</v>
      </c>
      <c r="D21" s="179">
        <f t="shared" si="3"/>
        <v>667960</v>
      </c>
      <c r="E21" s="179">
        <v>667960</v>
      </c>
      <c r="F21" s="179"/>
      <c r="G21" s="179"/>
    </row>
    <row r="22" customFormat="1" ht="17.25" customHeight="1" spans="1:7">
      <c r="A22" s="175" t="s">
        <v>123</v>
      </c>
      <c r="B22" s="178" t="s">
        <v>124</v>
      </c>
      <c r="C22" s="86">
        <f t="shared" si="1"/>
        <v>100000</v>
      </c>
      <c r="D22" s="179">
        <f t="shared" si="3"/>
        <v>100000</v>
      </c>
      <c r="E22" s="179">
        <v>100000</v>
      </c>
      <c r="F22" s="179"/>
      <c r="G22" s="179"/>
    </row>
    <row r="23" customFormat="1" ht="17.25" customHeight="1" spans="1:7">
      <c r="A23" s="174" t="s">
        <v>125</v>
      </c>
      <c r="B23" s="183" t="s">
        <v>126</v>
      </c>
      <c r="C23" s="86">
        <f t="shared" si="1"/>
        <v>18098.4</v>
      </c>
      <c r="D23" s="179">
        <f t="shared" si="3"/>
        <v>18098.4</v>
      </c>
      <c r="E23" s="179">
        <v>18098.4</v>
      </c>
      <c r="F23" s="179"/>
      <c r="G23" s="179"/>
    </row>
    <row r="24" customFormat="1" ht="17.25" customHeight="1" spans="1:7">
      <c r="A24" s="175" t="s">
        <v>127</v>
      </c>
      <c r="B24" s="178" t="s">
        <v>128</v>
      </c>
      <c r="C24" s="86">
        <f t="shared" si="1"/>
        <v>18098.4</v>
      </c>
      <c r="D24" s="179">
        <f t="shared" si="3"/>
        <v>18098.4</v>
      </c>
      <c r="E24" s="179">
        <v>18098.4</v>
      </c>
      <c r="F24" s="179"/>
      <c r="G24" s="179"/>
    </row>
    <row r="25" customFormat="1" ht="17.25" customHeight="1" spans="1:7">
      <c r="A25" s="62" t="s">
        <v>129</v>
      </c>
      <c r="B25" s="182" t="s">
        <v>130</v>
      </c>
      <c r="C25" s="86">
        <f t="shared" si="1"/>
        <v>705353</v>
      </c>
      <c r="D25" s="179">
        <f t="shared" si="3"/>
        <v>705353</v>
      </c>
      <c r="E25" s="179">
        <v>705353</v>
      </c>
      <c r="F25" s="179"/>
      <c r="G25" s="179"/>
    </row>
    <row r="26" customFormat="1" ht="17.25" customHeight="1" spans="1:7">
      <c r="A26" s="174" t="s">
        <v>131</v>
      </c>
      <c r="B26" s="183" t="s">
        <v>132</v>
      </c>
      <c r="C26" s="86">
        <f t="shared" si="1"/>
        <v>705353</v>
      </c>
      <c r="D26" s="179">
        <f t="shared" si="3"/>
        <v>705353</v>
      </c>
      <c r="E26" s="179">
        <v>705353</v>
      </c>
      <c r="F26" s="179"/>
      <c r="G26" s="179"/>
    </row>
    <row r="27" customFormat="1" ht="17.25" customHeight="1" spans="1:7">
      <c r="A27" s="175" t="s">
        <v>133</v>
      </c>
      <c r="B27" s="178" t="s">
        <v>134</v>
      </c>
      <c r="C27" s="86">
        <f t="shared" si="1"/>
        <v>300160</v>
      </c>
      <c r="D27" s="179">
        <f t="shared" si="3"/>
        <v>300160</v>
      </c>
      <c r="E27" s="179">
        <v>300160</v>
      </c>
      <c r="F27" s="179"/>
      <c r="G27" s="179"/>
    </row>
    <row r="28" customFormat="1" ht="17.25" customHeight="1" spans="1:7">
      <c r="A28" s="175" t="s">
        <v>135</v>
      </c>
      <c r="B28" s="178" t="s">
        <v>136</v>
      </c>
      <c r="C28" s="86">
        <f t="shared" si="1"/>
        <v>29790</v>
      </c>
      <c r="D28" s="179">
        <f t="shared" si="3"/>
        <v>29790</v>
      </c>
      <c r="E28" s="179">
        <v>29790</v>
      </c>
      <c r="F28" s="179"/>
      <c r="G28" s="179"/>
    </row>
    <row r="29" customFormat="1" ht="17.25" customHeight="1" spans="1:7">
      <c r="A29" s="175" t="s">
        <v>137</v>
      </c>
      <c r="B29" s="175" t="s">
        <v>138</v>
      </c>
      <c r="C29" s="86">
        <f t="shared" si="1"/>
        <v>340800</v>
      </c>
      <c r="D29" s="184">
        <f t="shared" si="3"/>
        <v>340800</v>
      </c>
      <c r="E29" s="184">
        <v>340800</v>
      </c>
      <c r="F29" s="184"/>
      <c r="G29" s="184"/>
    </row>
    <row r="30" customFormat="1" ht="17.25" customHeight="1" spans="1:7">
      <c r="A30" s="175" t="s">
        <v>139</v>
      </c>
      <c r="B30" s="175" t="s">
        <v>140</v>
      </c>
      <c r="C30" s="86">
        <f t="shared" si="1"/>
        <v>34603</v>
      </c>
      <c r="D30" s="86">
        <f t="shared" si="3"/>
        <v>34603</v>
      </c>
      <c r="E30" s="86">
        <v>34603</v>
      </c>
      <c r="F30" s="86"/>
      <c r="G30" s="86"/>
    </row>
    <row r="31" customFormat="1" ht="17.25" customHeight="1" spans="1:7">
      <c r="A31" s="62" t="s">
        <v>141</v>
      </c>
      <c r="B31" s="62" t="s">
        <v>142</v>
      </c>
      <c r="C31" s="86">
        <f t="shared" si="1"/>
        <v>531684</v>
      </c>
      <c r="D31" s="86">
        <f t="shared" si="3"/>
        <v>531684</v>
      </c>
      <c r="E31" s="86">
        <v>531684</v>
      </c>
      <c r="F31" s="86"/>
      <c r="G31" s="86"/>
    </row>
    <row r="32" customFormat="1" ht="17.25" customHeight="1" spans="1:7">
      <c r="A32" s="174" t="s">
        <v>143</v>
      </c>
      <c r="B32" s="174" t="s">
        <v>144</v>
      </c>
      <c r="C32" s="86">
        <f t="shared" si="1"/>
        <v>531684</v>
      </c>
      <c r="D32" s="86">
        <f t="shared" si="3"/>
        <v>531684</v>
      </c>
      <c r="E32" s="86">
        <v>531684</v>
      </c>
      <c r="F32" s="86"/>
      <c r="G32" s="86"/>
    </row>
    <row r="33" customFormat="1" ht="17.25" customHeight="1" spans="1:7">
      <c r="A33" s="175" t="s">
        <v>145</v>
      </c>
      <c r="B33" s="175" t="s">
        <v>146</v>
      </c>
      <c r="C33" s="86">
        <f t="shared" si="1"/>
        <v>500724</v>
      </c>
      <c r="D33" s="86">
        <f t="shared" si="3"/>
        <v>500724</v>
      </c>
      <c r="E33" s="86">
        <v>500724</v>
      </c>
      <c r="F33" s="86"/>
      <c r="G33" s="86"/>
    </row>
    <row r="34" customFormat="1" ht="17.25" customHeight="1" spans="1:7">
      <c r="A34" s="175" t="s">
        <v>147</v>
      </c>
      <c r="B34" s="175" t="s">
        <v>148</v>
      </c>
      <c r="C34" s="86">
        <f t="shared" si="1"/>
        <v>30960</v>
      </c>
      <c r="D34" s="86">
        <f t="shared" si="3"/>
        <v>30960</v>
      </c>
      <c r="E34" s="86">
        <v>30960</v>
      </c>
      <c r="F34" s="86"/>
      <c r="G34" s="86"/>
    </row>
    <row r="35" ht="18" customHeight="1" spans="1:7">
      <c r="A35" s="85" t="s">
        <v>188</v>
      </c>
      <c r="B35" s="21" t="s">
        <v>188</v>
      </c>
      <c r="C35" s="86">
        <f t="shared" si="1"/>
        <v>16699210.48</v>
      </c>
      <c r="D35" s="86">
        <f>D8+D15+D18+D25+D31</f>
        <v>7897164.48</v>
      </c>
      <c r="E35" s="86">
        <f>E8+E18+E25+E31</f>
        <v>7105639.4</v>
      </c>
      <c r="F35" s="86">
        <f>F18+F15+F8</f>
        <v>791525.08</v>
      </c>
      <c r="G35" s="86">
        <f>G15+G8</f>
        <v>8802046</v>
      </c>
    </row>
  </sheetData>
  <mergeCells count="7">
    <mergeCell ref="A3:G3"/>
    <mergeCell ref="A4:B4"/>
    <mergeCell ref="A5:B5"/>
    <mergeCell ref="D5:F5"/>
    <mergeCell ref="A35:B35"/>
    <mergeCell ref="C5:C6"/>
    <mergeCell ref="G5:G6"/>
  </mergeCells>
  <printOptions horizontalCentered="1"/>
  <pageMargins left="0.37" right="0.37" top="0.56" bottom="0.56" header="0.48" footer="0.48"/>
  <pageSetup paperSize="9" scale="6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8"/>
      <c r="B2" s="48"/>
      <c r="C2" s="48"/>
      <c r="D2" s="48"/>
      <c r="E2" s="47"/>
      <c r="F2" s="167" t="s">
        <v>189</v>
      </c>
    </row>
    <row r="3" ht="41.25" customHeight="1" spans="1:6">
      <c r="A3" s="168" t="str">
        <f>"2025"&amp;"年一般公共预算“三公”经费支出预算表"</f>
        <v>2025年一般公共预算“三公”经费支出预算表</v>
      </c>
      <c r="B3" s="48"/>
      <c r="C3" s="48"/>
      <c r="D3" s="48"/>
      <c r="E3" s="47"/>
      <c r="F3" s="48"/>
    </row>
    <row r="4" customHeight="1" spans="1:6">
      <c r="A4" s="49" t="str">
        <f>"单位名称：中国共产党昆明市呈贡区委员会组织部"</f>
        <v>单位名称：中国共产党昆明市呈贡区委员会组织部</v>
      </c>
      <c r="B4" s="169"/>
      <c r="D4" s="48"/>
      <c r="E4" s="47"/>
      <c r="F4" s="70" t="s">
        <v>1</v>
      </c>
    </row>
    <row r="5" ht="27" customHeight="1" spans="1:6">
      <c r="A5" s="52" t="s">
        <v>190</v>
      </c>
      <c r="B5" s="52" t="s">
        <v>191</v>
      </c>
      <c r="C5" s="54" t="s">
        <v>192</v>
      </c>
      <c r="D5" s="52"/>
      <c r="E5" s="53"/>
      <c r="F5" s="52" t="s">
        <v>193</v>
      </c>
    </row>
    <row r="6" ht="28.5" customHeight="1" spans="1:6">
      <c r="A6" s="170"/>
      <c r="B6" s="56"/>
      <c r="C6" s="53" t="s">
        <v>57</v>
      </c>
      <c r="D6" s="53" t="s">
        <v>194</v>
      </c>
      <c r="E6" s="53" t="s">
        <v>195</v>
      </c>
      <c r="F6" s="55"/>
    </row>
    <row r="7" ht="17.25" customHeight="1" spans="1:6">
      <c r="A7" s="61" t="s">
        <v>81</v>
      </c>
      <c r="B7" s="61" t="s">
        <v>82</v>
      </c>
      <c r="C7" s="61" t="s">
        <v>83</v>
      </c>
      <c r="D7" s="61" t="s">
        <v>84</v>
      </c>
      <c r="E7" s="61" t="s">
        <v>85</v>
      </c>
      <c r="F7" s="61" t="s">
        <v>86</v>
      </c>
    </row>
    <row r="8" ht="17.25" customHeight="1" spans="1:6">
      <c r="A8" s="86">
        <v>29820</v>
      </c>
      <c r="B8" s="86">
        <v>0</v>
      </c>
      <c r="C8" s="86">
        <v>25420</v>
      </c>
      <c r="D8" s="86">
        <v>0</v>
      </c>
      <c r="E8" s="86">
        <v>25420</v>
      </c>
      <c r="F8" s="86">
        <v>4400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71"/>
  <sheetViews>
    <sheetView showZeros="0" zoomScale="85" zoomScaleNormal="85" topLeftCell="F1" workbookViewId="0">
      <pane ySplit="1" topLeftCell="A2" activePane="bottomLeft" state="frozen"/>
      <selection/>
      <selection pane="bottomLeft" activeCell="D26" sqref="D26"/>
    </sheetView>
  </sheetViews>
  <sheetFormatPr defaultColWidth="9.14166666666667" defaultRowHeight="14.25" customHeight="1"/>
  <cols>
    <col min="1" max="2" width="43.625" customWidth="1"/>
    <col min="3" max="3" width="23.75" customWidth="1"/>
    <col min="4" max="4" width="46.25" customWidth="1"/>
    <col min="5" max="5" width="11.875" customWidth="1"/>
    <col min="6" max="6" width="33.75" customWidth="1"/>
    <col min="7" max="7" width="15.625" customWidth="1"/>
    <col min="8" max="8" width="29.625" customWidth="1"/>
    <col min="9" max="9" width="13.75" customWidth="1"/>
    <col min="10" max="10" width="6.25" customWidth="1"/>
    <col min="11" max="11" width="10" customWidth="1"/>
    <col min="12" max="12" width="15.625" customWidth="1"/>
    <col min="13" max="13" width="13.75" customWidth="1"/>
    <col min="14" max="14" width="8.125" customWidth="1"/>
    <col min="15" max="15" width="11.875" customWidth="1"/>
    <col min="16" max="16" width="13.75" customWidth="1"/>
    <col min="17" max="18" width="15.625" customWidth="1"/>
    <col min="19" max="19" width="4.375" customWidth="1"/>
    <col min="20" max="21" width="8.125" customWidth="1"/>
    <col min="22" max="22" width="11.875" customWidth="1"/>
    <col min="23" max="23" width="15.625" customWidth="1"/>
    <col min="24" max="24" width="8.12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4"/>
      <c r="C2" s="156"/>
      <c r="E2" s="157"/>
      <c r="F2" s="157"/>
      <c r="G2" s="157"/>
      <c r="H2" s="157"/>
      <c r="I2" s="90"/>
      <c r="J2" s="90"/>
      <c r="K2" s="90"/>
      <c r="L2" s="90"/>
      <c r="M2" s="90"/>
      <c r="N2" s="90"/>
      <c r="R2" s="90"/>
      <c r="V2" s="156"/>
      <c r="X2" s="3" t="s">
        <v>196</v>
      </c>
    </row>
    <row r="3" ht="45.75" customHeight="1" spans="1:24">
      <c r="A3" s="72" t="str">
        <f>"2025"&amp;"年部门基本支出预算表"</f>
        <v>2025年部门基本支出预算表</v>
      </c>
      <c r="B3" s="4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4"/>
      <c r="P3" s="4"/>
      <c r="Q3" s="4"/>
      <c r="R3" s="72"/>
      <c r="S3" s="72"/>
      <c r="T3" s="72"/>
      <c r="U3" s="72"/>
      <c r="V3" s="72"/>
      <c r="W3" s="72"/>
      <c r="X3" s="72"/>
    </row>
    <row r="4" ht="18.75" customHeight="1" spans="1:24">
      <c r="A4" s="5" t="s">
        <v>197</v>
      </c>
      <c r="B4" s="6"/>
      <c r="C4" s="158"/>
      <c r="D4" s="158"/>
      <c r="E4" s="158"/>
      <c r="F4" s="158"/>
      <c r="G4" s="158"/>
      <c r="H4" s="158"/>
      <c r="I4" s="92"/>
      <c r="J4" s="92"/>
      <c r="K4" s="92"/>
      <c r="L4" s="92"/>
      <c r="M4" s="92"/>
      <c r="N4" s="92"/>
      <c r="O4" s="7"/>
      <c r="P4" s="7"/>
      <c r="Q4" s="7"/>
      <c r="R4" s="92"/>
      <c r="V4" s="156"/>
      <c r="X4" s="3" t="s">
        <v>1</v>
      </c>
    </row>
    <row r="5" ht="18" customHeight="1" spans="1:24">
      <c r="A5" s="9" t="s">
        <v>198</v>
      </c>
      <c r="B5" s="9" t="s">
        <v>199</v>
      </c>
      <c r="C5" s="9" t="s">
        <v>200</v>
      </c>
      <c r="D5" s="9" t="s">
        <v>201</v>
      </c>
      <c r="E5" s="9" t="s">
        <v>202</v>
      </c>
      <c r="F5" s="9" t="s">
        <v>203</v>
      </c>
      <c r="G5" s="9" t="s">
        <v>204</v>
      </c>
      <c r="H5" s="9" t="s">
        <v>205</v>
      </c>
      <c r="I5" s="161" t="s">
        <v>206</v>
      </c>
      <c r="J5" s="87" t="s">
        <v>206</v>
      </c>
      <c r="K5" s="87"/>
      <c r="L5" s="87"/>
      <c r="M5" s="87"/>
      <c r="N5" s="87"/>
      <c r="O5" s="12"/>
      <c r="P5" s="12"/>
      <c r="Q5" s="12"/>
      <c r="R5" s="107" t="s">
        <v>61</v>
      </c>
      <c r="S5" s="87" t="s">
        <v>62</v>
      </c>
      <c r="T5" s="87"/>
      <c r="U5" s="87"/>
      <c r="V5" s="87"/>
      <c r="W5" s="87"/>
      <c r="X5" s="88"/>
    </row>
    <row r="6" ht="18" customHeight="1" spans="1:24">
      <c r="A6" s="14"/>
      <c r="B6" s="18"/>
      <c r="C6" s="133"/>
      <c r="D6" s="14"/>
      <c r="E6" s="14"/>
      <c r="F6" s="14"/>
      <c r="G6" s="14"/>
      <c r="H6" s="14"/>
      <c r="I6" s="131" t="s">
        <v>207</v>
      </c>
      <c r="J6" s="161" t="s">
        <v>58</v>
      </c>
      <c r="K6" s="87"/>
      <c r="L6" s="87"/>
      <c r="M6" s="87"/>
      <c r="N6" s="88"/>
      <c r="O6" s="11" t="s">
        <v>208</v>
      </c>
      <c r="P6" s="12"/>
      <c r="Q6" s="13"/>
      <c r="R6" s="9" t="s">
        <v>61</v>
      </c>
      <c r="S6" s="161" t="s">
        <v>62</v>
      </c>
      <c r="T6" s="107" t="s">
        <v>64</v>
      </c>
      <c r="U6" s="87" t="s">
        <v>62</v>
      </c>
      <c r="V6" s="107" t="s">
        <v>66</v>
      </c>
      <c r="W6" s="107" t="s">
        <v>67</v>
      </c>
      <c r="X6" s="164" t="s">
        <v>68</v>
      </c>
    </row>
    <row r="7" ht="19.5" customHeight="1" spans="1:24">
      <c r="A7" s="18"/>
      <c r="B7" s="18"/>
      <c r="C7" s="18"/>
      <c r="D7" s="18"/>
      <c r="E7" s="18"/>
      <c r="F7" s="18"/>
      <c r="G7" s="18"/>
      <c r="H7" s="18"/>
      <c r="I7" s="18"/>
      <c r="J7" s="162" t="s">
        <v>209</v>
      </c>
      <c r="K7" s="9" t="s">
        <v>210</v>
      </c>
      <c r="L7" s="9" t="s">
        <v>211</v>
      </c>
      <c r="M7" s="9" t="s">
        <v>212</v>
      </c>
      <c r="N7" s="9" t="s">
        <v>213</v>
      </c>
      <c r="O7" s="9" t="s">
        <v>58</v>
      </c>
      <c r="P7" s="9" t="s">
        <v>59</v>
      </c>
      <c r="Q7" s="9" t="s">
        <v>60</v>
      </c>
      <c r="R7" s="18"/>
      <c r="S7" s="9" t="s">
        <v>57</v>
      </c>
      <c r="T7" s="9" t="s">
        <v>64</v>
      </c>
      <c r="U7" s="9" t="s">
        <v>214</v>
      </c>
      <c r="V7" s="9" t="s">
        <v>66</v>
      </c>
      <c r="W7" s="9" t="s">
        <v>67</v>
      </c>
      <c r="X7" s="9" t="s">
        <v>68</v>
      </c>
    </row>
    <row r="8" ht="37.5" customHeight="1" spans="1:24">
      <c r="A8" s="159"/>
      <c r="B8" s="32"/>
      <c r="C8" s="159"/>
      <c r="D8" s="159"/>
      <c r="E8" s="159"/>
      <c r="F8" s="159"/>
      <c r="G8" s="159"/>
      <c r="H8" s="159"/>
      <c r="I8" s="159"/>
      <c r="J8" s="163" t="s">
        <v>57</v>
      </c>
      <c r="K8" s="31" t="s">
        <v>215</v>
      </c>
      <c r="L8" s="31" t="s">
        <v>211</v>
      </c>
      <c r="M8" s="31" t="s">
        <v>212</v>
      </c>
      <c r="N8" s="31" t="s">
        <v>213</v>
      </c>
      <c r="O8" s="31" t="s">
        <v>211</v>
      </c>
      <c r="P8" s="31" t="s">
        <v>212</v>
      </c>
      <c r="Q8" s="31" t="s">
        <v>213</v>
      </c>
      <c r="R8" s="31" t="s">
        <v>61</v>
      </c>
      <c r="S8" s="31" t="s">
        <v>57</v>
      </c>
      <c r="T8" s="31" t="s">
        <v>64</v>
      </c>
      <c r="U8" s="31" t="s">
        <v>214</v>
      </c>
      <c r="V8" s="31" t="s">
        <v>66</v>
      </c>
      <c r="W8" s="31" t="s">
        <v>67</v>
      </c>
      <c r="X8" s="31" t="s">
        <v>68</v>
      </c>
    </row>
    <row r="9" customHeight="1" spans="1:24">
      <c r="A9" s="41">
        <v>1</v>
      </c>
      <c r="B9" s="41">
        <v>2</v>
      </c>
      <c r="C9" s="41">
        <v>3</v>
      </c>
      <c r="D9" s="41">
        <v>4</v>
      </c>
      <c r="E9" s="41">
        <v>5</v>
      </c>
      <c r="F9" s="41">
        <v>6</v>
      </c>
      <c r="G9" s="41">
        <v>7</v>
      </c>
      <c r="H9" s="41">
        <v>8</v>
      </c>
      <c r="I9" s="41">
        <v>9</v>
      </c>
      <c r="J9" s="41">
        <v>10</v>
      </c>
      <c r="K9" s="41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  <c r="U9" s="41">
        <v>21</v>
      </c>
      <c r="V9" s="41">
        <v>22</v>
      </c>
      <c r="W9" s="41">
        <v>23</v>
      </c>
      <c r="X9" s="41">
        <v>24</v>
      </c>
    </row>
    <row r="10" customHeight="1" spans="1:24">
      <c r="A10" s="160" t="s">
        <v>216</v>
      </c>
      <c r="B10" s="160" t="s">
        <v>216</v>
      </c>
      <c r="C10" s="160" t="s">
        <v>217</v>
      </c>
      <c r="D10" s="160" t="s">
        <v>218</v>
      </c>
      <c r="E10" s="160">
        <v>2013250</v>
      </c>
      <c r="F10" s="160" t="s">
        <v>103</v>
      </c>
      <c r="G10" s="160">
        <v>30101</v>
      </c>
      <c r="H10" s="160" t="s">
        <v>219</v>
      </c>
      <c r="I10" s="25">
        <v>92196</v>
      </c>
      <c r="J10" s="41"/>
      <c r="K10" s="41"/>
      <c r="L10" s="41"/>
      <c r="M10" s="25">
        <v>92196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customHeight="1" spans="1:24">
      <c r="A11" s="160" t="s">
        <v>216</v>
      </c>
      <c r="B11" s="160" t="s">
        <v>216</v>
      </c>
      <c r="C11" s="160" t="s">
        <v>220</v>
      </c>
      <c r="D11" s="160" t="s">
        <v>221</v>
      </c>
      <c r="E11" s="160">
        <v>2013201</v>
      </c>
      <c r="F11" s="160" t="s">
        <v>101</v>
      </c>
      <c r="G11" s="160">
        <v>30101</v>
      </c>
      <c r="H11" s="160" t="s">
        <v>219</v>
      </c>
      <c r="I11" s="25">
        <v>1004064</v>
      </c>
      <c r="J11" s="41"/>
      <c r="K11" s="41"/>
      <c r="L11" s="41"/>
      <c r="M11" s="25">
        <v>1004064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customHeight="1" spans="1:24">
      <c r="A12" s="160" t="s">
        <v>216</v>
      </c>
      <c r="B12" s="160" t="s">
        <v>216</v>
      </c>
      <c r="C12" s="160" t="s">
        <v>220</v>
      </c>
      <c r="D12" s="160" t="s">
        <v>222</v>
      </c>
      <c r="E12" s="160">
        <v>2013201</v>
      </c>
      <c r="F12" s="160" t="s">
        <v>101</v>
      </c>
      <c r="G12" s="160">
        <v>30102</v>
      </c>
      <c r="H12" s="160" t="s">
        <v>223</v>
      </c>
      <c r="I12" s="25">
        <v>9780</v>
      </c>
      <c r="J12" s="41"/>
      <c r="K12" s="41"/>
      <c r="L12" s="41"/>
      <c r="M12" s="25">
        <v>9780</v>
      </c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</row>
    <row r="13" customHeight="1" spans="1:24">
      <c r="A13" s="160" t="s">
        <v>216</v>
      </c>
      <c r="B13" s="160" t="s">
        <v>216</v>
      </c>
      <c r="C13" s="160" t="s">
        <v>224</v>
      </c>
      <c r="D13" s="160" t="s">
        <v>225</v>
      </c>
      <c r="E13" s="160">
        <v>2210203</v>
      </c>
      <c r="F13" s="160" t="s">
        <v>148</v>
      </c>
      <c r="G13" s="160">
        <v>30102</v>
      </c>
      <c r="H13" s="160" t="s">
        <v>223</v>
      </c>
      <c r="I13" s="25">
        <v>30960</v>
      </c>
      <c r="J13" s="41"/>
      <c r="K13" s="41"/>
      <c r="L13" s="41"/>
      <c r="M13" s="25">
        <v>30960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</row>
    <row r="14" customHeight="1" spans="1:24">
      <c r="A14" s="160" t="s">
        <v>216</v>
      </c>
      <c r="B14" s="160" t="s">
        <v>216</v>
      </c>
      <c r="C14" s="160" t="s">
        <v>220</v>
      </c>
      <c r="D14" s="160" t="s">
        <v>226</v>
      </c>
      <c r="E14" s="160">
        <v>2013201</v>
      </c>
      <c r="F14" s="160" t="s">
        <v>101</v>
      </c>
      <c r="G14" s="160">
        <v>30102</v>
      </c>
      <c r="H14" s="160" t="s">
        <v>223</v>
      </c>
      <c r="I14" s="25">
        <v>1686840</v>
      </c>
      <c r="J14" s="41"/>
      <c r="K14" s="41"/>
      <c r="L14" s="41"/>
      <c r="M14" s="25">
        <v>1686840</v>
      </c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customHeight="1" spans="1:24">
      <c r="A15" s="160" t="s">
        <v>216</v>
      </c>
      <c r="B15" s="160" t="s">
        <v>216</v>
      </c>
      <c r="C15" s="160" t="s">
        <v>227</v>
      </c>
      <c r="D15" s="160" t="s">
        <v>228</v>
      </c>
      <c r="E15" s="160">
        <v>2013201</v>
      </c>
      <c r="F15" s="160" t="s">
        <v>101</v>
      </c>
      <c r="G15" s="160">
        <v>30103</v>
      </c>
      <c r="H15" s="160" t="s">
        <v>229</v>
      </c>
      <c r="I15" s="25">
        <v>622320</v>
      </c>
      <c r="J15" s="41"/>
      <c r="K15" s="41"/>
      <c r="L15" s="41"/>
      <c r="M15" s="25">
        <v>622320</v>
      </c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customHeight="1" spans="1:24">
      <c r="A16" s="160" t="s">
        <v>216</v>
      </c>
      <c r="B16" s="160" t="s">
        <v>216</v>
      </c>
      <c r="C16" s="160" t="s">
        <v>230</v>
      </c>
      <c r="D16" s="160" t="s">
        <v>231</v>
      </c>
      <c r="E16" s="160">
        <v>2013250</v>
      </c>
      <c r="F16" s="160" t="s">
        <v>103</v>
      </c>
      <c r="G16" s="160">
        <v>30103</v>
      </c>
      <c r="H16" s="160" t="s">
        <v>229</v>
      </c>
      <c r="I16" s="25">
        <v>12000</v>
      </c>
      <c r="J16" s="41"/>
      <c r="K16" s="41"/>
      <c r="L16" s="41"/>
      <c r="M16" s="25">
        <v>12000</v>
      </c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customHeight="1" spans="1:24">
      <c r="A17" s="160" t="s">
        <v>216</v>
      </c>
      <c r="B17" s="160" t="s">
        <v>216</v>
      </c>
      <c r="C17" s="160" t="s">
        <v>227</v>
      </c>
      <c r="D17" s="160" t="s">
        <v>232</v>
      </c>
      <c r="E17" s="160">
        <v>2013201</v>
      </c>
      <c r="F17" s="160" t="s">
        <v>101</v>
      </c>
      <c r="G17" s="160">
        <v>30103</v>
      </c>
      <c r="H17" s="160" t="s">
        <v>229</v>
      </c>
      <c r="I17" s="25">
        <v>112000</v>
      </c>
      <c r="J17" s="41"/>
      <c r="K17" s="41"/>
      <c r="L17" s="41"/>
      <c r="M17" s="25">
        <v>112000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customHeight="1" spans="1:24">
      <c r="A18" s="160" t="s">
        <v>216</v>
      </c>
      <c r="B18" s="160" t="s">
        <v>216</v>
      </c>
      <c r="C18" s="160" t="s">
        <v>227</v>
      </c>
      <c r="D18" s="160" t="s">
        <v>233</v>
      </c>
      <c r="E18" s="160">
        <v>2013201</v>
      </c>
      <c r="F18" s="160" t="s">
        <v>101</v>
      </c>
      <c r="G18" s="160">
        <v>30103</v>
      </c>
      <c r="H18" s="160" t="s">
        <v>229</v>
      </c>
      <c r="I18" s="25">
        <v>616000</v>
      </c>
      <c r="J18" s="41"/>
      <c r="K18" s="41"/>
      <c r="L18" s="41"/>
      <c r="M18" s="25">
        <v>616000</v>
      </c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</row>
    <row r="19" customHeight="1" spans="1:24">
      <c r="A19" s="160" t="s">
        <v>216</v>
      </c>
      <c r="B19" s="160" t="s">
        <v>216</v>
      </c>
      <c r="C19" s="160" t="s">
        <v>230</v>
      </c>
      <c r="D19" s="160" t="s">
        <v>234</v>
      </c>
      <c r="E19" s="160">
        <v>2013250</v>
      </c>
      <c r="F19" s="160" t="s">
        <v>103</v>
      </c>
      <c r="G19" s="160">
        <v>30103</v>
      </c>
      <c r="H19" s="160" t="s">
        <v>229</v>
      </c>
      <c r="I19" s="25">
        <v>114000</v>
      </c>
      <c r="J19" s="41"/>
      <c r="K19" s="41"/>
      <c r="L19" s="41"/>
      <c r="M19" s="25">
        <v>114000</v>
      </c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</row>
    <row r="20" customHeight="1" spans="1:24">
      <c r="A20" s="160" t="s">
        <v>216</v>
      </c>
      <c r="B20" s="160" t="s">
        <v>216</v>
      </c>
      <c r="C20" s="160" t="s">
        <v>230</v>
      </c>
      <c r="D20" s="160" t="s">
        <v>235</v>
      </c>
      <c r="E20" s="160">
        <v>2013250</v>
      </c>
      <c r="F20" s="160" t="s">
        <v>103</v>
      </c>
      <c r="G20" s="160">
        <v>30107</v>
      </c>
      <c r="H20" s="160" t="s">
        <v>236</v>
      </c>
      <c r="I20" s="25">
        <v>81360</v>
      </c>
      <c r="J20" s="41"/>
      <c r="K20" s="41"/>
      <c r="L20" s="41"/>
      <c r="M20" s="25">
        <v>81360</v>
      </c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</row>
    <row r="21" customHeight="1" spans="1:24">
      <c r="A21" s="160" t="s">
        <v>216</v>
      </c>
      <c r="B21" s="160" t="s">
        <v>216</v>
      </c>
      <c r="C21" s="160" t="s">
        <v>230</v>
      </c>
      <c r="D21" s="160" t="s">
        <v>237</v>
      </c>
      <c r="E21" s="160">
        <v>2013250</v>
      </c>
      <c r="F21" s="160" t="s">
        <v>103</v>
      </c>
      <c r="G21" s="160">
        <v>30107</v>
      </c>
      <c r="H21" s="160" t="s">
        <v>236</v>
      </c>
      <c r="I21" s="25">
        <v>107244</v>
      </c>
      <c r="J21" s="41"/>
      <c r="K21" s="41"/>
      <c r="L21" s="41"/>
      <c r="M21" s="25">
        <v>107244</v>
      </c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</row>
    <row r="22" customHeight="1" spans="1:24">
      <c r="A22" s="160" t="s">
        <v>216</v>
      </c>
      <c r="B22" s="160" t="s">
        <v>216</v>
      </c>
      <c r="C22" s="160" t="s">
        <v>238</v>
      </c>
      <c r="D22" s="160" t="s">
        <v>239</v>
      </c>
      <c r="E22" s="160">
        <v>2080505</v>
      </c>
      <c r="F22" s="160" t="s">
        <v>122</v>
      </c>
      <c r="G22" s="160">
        <v>30108</v>
      </c>
      <c r="H22" s="160" t="s">
        <v>240</v>
      </c>
      <c r="I22" s="25">
        <v>60360</v>
      </c>
      <c r="J22" s="41"/>
      <c r="K22" s="41"/>
      <c r="L22" s="41"/>
      <c r="M22" s="25">
        <v>60360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</row>
    <row r="23" customHeight="1" spans="1:24">
      <c r="A23" s="160" t="s">
        <v>216</v>
      </c>
      <c r="B23" s="160" t="s">
        <v>216</v>
      </c>
      <c r="C23" s="160" t="s">
        <v>238</v>
      </c>
      <c r="D23" s="160" t="s">
        <v>241</v>
      </c>
      <c r="E23" s="160">
        <v>2080505</v>
      </c>
      <c r="F23" s="160" t="s">
        <v>122</v>
      </c>
      <c r="G23" s="160">
        <v>30108</v>
      </c>
      <c r="H23" s="160" t="s">
        <v>240</v>
      </c>
      <c r="I23" s="25">
        <v>607600</v>
      </c>
      <c r="J23" s="41"/>
      <c r="K23" s="41"/>
      <c r="L23" s="41"/>
      <c r="M23" s="25">
        <v>607600</v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</row>
    <row r="24" customHeight="1" spans="1:24">
      <c r="A24" s="160" t="s">
        <v>216</v>
      </c>
      <c r="B24" s="160" t="s">
        <v>216</v>
      </c>
      <c r="C24" s="160" t="s">
        <v>238</v>
      </c>
      <c r="D24" s="160" t="s">
        <v>242</v>
      </c>
      <c r="E24" s="160">
        <v>2080506</v>
      </c>
      <c r="F24" s="160" t="s">
        <v>124</v>
      </c>
      <c r="G24" s="160">
        <v>30109</v>
      </c>
      <c r="H24" s="160" t="s">
        <v>243</v>
      </c>
      <c r="I24" s="25">
        <v>100000</v>
      </c>
      <c r="J24" s="41"/>
      <c r="K24" s="41"/>
      <c r="L24" s="41"/>
      <c r="M24" s="25">
        <v>100000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</row>
    <row r="25" customHeight="1" spans="1:24">
      <c r="A25" s="160" t="s">
        <v>216</v>
      </c>
      <c r="B25" s="160" t="s">
        <v>216</v>
      </c>
      <c r="C25" s="160" t="s">
        <v>238</v>
      </c>
      <c r="D25" s="160" t="s">
        <v>244</v>
      </c>
      <c r="E25" s="160">
        <v>2101102</v>
      </c>
      <c r="F25" s="160" t="s">
        <v>136</v>
      </c>
      <c r="G25" s="160">
        <v>30110</v>
      </c>
      <c r="H25" s="160" t="s">
        <v>245</v>
      </c>
      <c r="I25" s="25">
        <v>29790</v>
      </c>
      <c r="J25" s="41"/>
      <c r="K25" s="41"/>
      <c r="L25" s="41"/>
      <c r="M25" s="25">
        <v>29790</v>
      </c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</row>
    <row r="26" customHeight="1" spans="1:24">
      <c r="A26" s="160" t="s">
        <v>216</v>
      </c>
      <c r="B26" s="160" t="s">
        <v>216</v>
      </c>
      <c r="C26" s="160" t="s">
        <v>238</v>
      </c>
      <c r="D26" s="160" t="s">
        <v>246</v>
      </c>
      <c r="E26" s="160">
        <v>2101101</v>
      </c>
      <c r="F26" s="160" t="s">
        <v>134</v>
      </c>
      <c r="G26" s="160">
        <v>30110</v>
      </c>
      <c r="H26" s="160" t="s">
        <v>245</v>
      </c>
      <c r="I26" s="25">
        <v>300160</v>
      </c>
      <c r="J26" s="41"/>
      <c r="K26" s="41"/>
      <c r="L26" s="41"/>
      <c r="M26" s="25">
        <v>300160</v>
      </c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customHeight="1" spans="1:24">
      <c r="A27" s="160" t="s">
        <v>216</v>
      </c>
      <c r="B27" s="160" t="s">
        <v>216</v>
      </c>
      <c r="C27" s="160" t="s">
        <v>238</v>
      </c>
      <c r="D27" s="160" t="s">
        <v>247</v>
      </c>
      <c r="E27" s="160">
        <v>2101103</v>
      </c>
      <c r="F27" s="160" t="s">
        <v>138</v>
      </c>
      <c r="G27" s="160">
        <v>30111</v>
      </c>
      <c r="H27" s="160" t="s">
        <v>248</v>
      </c>
      <c r="I27" s="25">
        <v>19200</v>
      </c>
      <c r="J27" s="41"/>
      <c r="K27" s="41"/>
      <c r="L27" s="41"/>
      <c r="M27" s="25">
        <v>19200</v>
      </c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customHeight="1" spans="1:24">
      <c r="A28" s="160" t="s">
        <v>216</v>
      </c>
      <c r="B28" s="160" t="s">
        <v>216</v>
      </c>
      <c r="C28" s="160" t="s">
        <v>238</v>
      </c>
      <c r="D28" s="160" t="s">
        <v>249</v>
      </c>
      <c r="E28" s="160">
        <v>2101103</v>
      </c>
      <c r="F28" s="160" t="s">
        <v>138</v>
      </c>
      <c r="G28" s="160">
        <v>30111</v>
      </c>
      <c r="H28" s="160" t="s">
        <v>248</v>
      </c>
      <c r="I28" s="25">
        <v>321600</v>
      </c>
      <c r="J28" s="41"/>
      <c r="K28" s="41"/>
      <c r="L28" s="41"/>
      <c r="M28" s="25">
        <v>321600</v>
      </c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customHeight="1" spans="1:24">
      <c r="A29" s="160" t="s">
        <v>216</v>
      </c>
      <c r="B29" s="160" t="s">
        <v>216</v>
      </c>
      <c r="C29" s="160" t="s">
        <v>238</v>
      </c>
      <c r="D29" s="160" t="s">
        <v>250</v>
      </c>
      <c r="E29" s="160">
        <v>2101199</v>
      </c>
      <c r="F29" s="160" t="s">
        <v>140</v>
      </c>
      <c r="G29" s="160">
        <v>30112</v>
      </c>
      <c r="H29" s="160" t="s">
        <v>251</v>
      </c>
      <c r="I29" s="25">
        <v>24816</v>
      </c>
      <c r="J29" s="41"/>
      <c r="K29" s="41"/>
      <c r="L29" s="41"/>
      <c r="M29" s="25">
        <v>24816</v>
      </c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customHeight="1" spans="1:24">
      <c r="A30" s="160" t="s">
        <v>216</v>
      </c>
      <c r="B30" s="160" t="s">
        <v>216</v>
      </c>
      <c r="C30" s="160" t="s">
        <v>238</v>
      </c>
      <c r="D30" s="160" t="s">
        <v>252</v>
      </c>
      <c r="E30" s="160">
        <v>2101199</v>
      </c>
      <c r="F30" s="160" t="s">
        <v>140</v>
      </c>
      <c r="G30" s="160">
        <v>30112</v>
      </c>
      <c r="H30" s="160" t="s">
        <v>251</v>
      </c>
      <c r="I30" s="25">
        <v>1551</v>
      </c>
      <c r="J30" s="41"/>
      <c r="K30" s="41"/>
      <c r="L30" s="41"/>
      <c r="M30" s="25">
        <v>1551</v>
      </c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  <row r="31" customHeight="1" spans="1:24">
      <c r="A31" s="160" t="s">
        <v>216</v>
      </c>
      <c r="B31" s="160" t="s">
        <v>216</v>
      </c>
      <c r="C31" s="160" t="s">
        <v>238</v>
      </c>
      <c r="D31" s="160" t="s">
        <v>253</v>
      </c>
      <c r="E31" s="160">
        <v>2013250</v>
      </c>
      <c r="F31" s="160" t="s">
        <v>103</v>
      </c>
      <c r="G31" s="160">
        <v>30112</v>
      </c>
      <c r="H31" s="160" t="s">
        <v>251</v>
      </c>
      <c r="I31" s="25">
        <v>2700</v>
      </c>
      <c r="J31" s="41"/>
      <c r="K31" s="41"/>
      <c r="L31" s="41"/>
      <c r="M31" s="25">
        <v>2700</v>
      </c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</row>
    <row r="32" customHeight="1" spans="1:24">
      <c r="A32" s="160" t="s">
        <v>216</v>
      </c>
      <c r="B32" s="160" t="s">
        <v>216</v>
      </c>
      <c r="C32" s="160" t="s">
        <v>238</v>
      </c>
      <c r="D32" s="160" t="s">
        <v>254</v>
      </c>
      <c r="E32" s="160">
        <v>2101199</v>
      </c>
      <c r="F32" s="160" t="s">
        <v>140</v>
      </c>
      <c r="G32" s="160">
        <v>30112</v>
      </c>
      <c r="H32" s="160" t="s">
        <v>251</v>
      </c>
      <c r="I32" s="25">
        <v>1404</v>
      </c>
      <c r="J32" s="41"/>
      <c r="K32" s="41"/>
      <c r="L32" s="41"/>
      <c r="M32" s="25">
        <v>1404</v>
      </c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</row>
    <row r="33" customHeight="1" spans="1:24">
      <c r="A33" s="160" t="s">
        <v>216</v>
      </c>
      <c r="B33" s="160" t="s">
        <v>216</v>
      </c>
      <c r="C33" s="160" t="s">
        <v>238</v>
      </c>
      <c r="D33" s="160" t="s">
        <v>255</v>
      </c>
      <c r="E33" s="160">
        <v>2101199</v>
      </c>
      <c r="F33" s="160" t="s">
        <v>140</v>
      </c>
      <c r="G33" s="160">
        <v>30112</v>
      </c>
      <c r="H33" s="160" t="s">
        <v>251</v>
      </c>
      <c r="I33" s="25">
        <v>6832</v>
      </c>
      <c r="J33" s="41"/>
      <c r="K33" s="41"/>
      <c r="L33" s="41"/>
      <c r="M33" s="25">
        <v>6832</v>
      </c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</row>
    <row r="34" customHeight="1" spans="1:24">
      <c r="A34" s="160" t="s">
        <v>216</v>
      </c>
      <c r="B34" s="160" t="s">
        <v>216</v>
      </c>
      <c r="C34" s="160" t="s">
        <v>256</v>
      </c>
      <c r="D34" s="160" t="s">
        <v>257</v>
      </c>
      <c r="E34" s="160">
        <v>2210201</v>
      </c>
      <c r="F34" s="160" t="s">
        <v>146</v>
      </c>
      <c r="G34" s="160">
        <v>30113</v>
      </c>
      <c r="H34" s="160" t="s">
        <v>146</v>
      </c>
      <c r="I34" s="25">
        <v>500724</v>
      </c>
      <c r="J34" s="41"/>
      <c r="K34" s="41"/>
      <c r="L34" s="41"/>
      <c r="M34" s="25">
        <v>500724</v>
      </c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</row>
    <row r="35" customHeight="1" spans="1:24">
      <c r="A35" s="160" t="s">
        <v>216</v>
      </c>
      <c r="B35" s="160" t="s">
        <v>216</v>
      </c>
      <c r="C35" s="160" t="s">
        <v>258</v>
      </c>
      <c r="D35" s="160" t="s">
        <v>259</v>
      </c>
      <c r="E35" s="160">
        <v>2013201</v>
      </c>
      <c r="F35" s="160" t="s">
        <v>101</v>
      </c>
      <c r="G35" s="160">
        <v>30199</v>
      </c>
      <c r="H35" s="160" t="s">
        <v>260</v>
      </c>
      <c r="I35" s="25">
        <v>88800</v>
      </c>
      <c r="J35" s="41"/>
      <c r="K35" s="41"/>
      <c r="L35" s="41"/>
      <c r="M35" s="25">
        <v>88800</v>
      </c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</row>
    <row r="36" customHeight="1" spans="1:24">
      <c r="A36" s="160" t="s">
        <v>216</v>
      </c>
      <c r="B36" s="160" t="s">
        <v>216</v>
      </c>
      <c r="C36" s="160" t="s">
        <v>258</v>
      </c>
      <c r="D36" s="160" t="s">
        <v>261</v>
      </c>
      <c r="E36" s="160">
        <v>2013201</v>
      </c>
      <c r="F36" s="160" t="s">
        <v>101</v>
      </c>
      <c r="G36" s="160">
        <v>30199</v>
      </c>
      <c r="H36" s="160" t="s">
        <v>260</v>
      </c>
      <c r="I36" s="25">
        <v>24800</v>
      </c>
      <c r="J36" s="41"/>
      <c r="K36" s="41"/>
      <c r="L36" s="41"/>
      <c r="M36" s="25">
        <v>24800</v>
      </c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</row>
    <row r="37" customHeight="1" spans="1:24">
      <c r="A37" s="160" t="s">
        <v>216</v>
      </c>
      <c r="B37" s="160" t="s">
        <v>216</v>
      </c>
      <c r="C37" s="160" t="s">
        <v>258</v>
      </c>
      <c r="D37" s="160" t="s">
        <v>262</v>
      </c>
      <c r="E37" s="160">
        <v>2013201</v>
      </c>
      <c r="F37" s="160" t="s">
        <v>101</v>
      </c>
      <c r="G37" s="160">
        <v>30199</v>
      </c>
      <c r="H37" s="160" t="s">
        <v>260</v>
      </c>
      <c r="I37" s="25">
        <v>4440</v>
      </c>
      <c r="J37" s="41"/>
      <c r="K37" s="41"/>
      <c r="L37" s="41"/>
      <c r="M37" s="25">
        <v>4440</v>
      </c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</row>
    <row r="38" customHeight="1" spans="1:24">
      <c r="A38" s="160" t="s">
        <v>216</v>
      </c>
      <c r="B38" s="160" t="s">
        <v>216</v>
      </c>
      <c r="C38" s="160" t="s">
        <v>263</v>
      </c>
      <c r="D38" s="160" t="s">
        <v>264</v>
      </c>
      <c r="E38" s="160">
        <v>2013201</v>
      </c>
      <c r="F38" s="160" t="s">
        <v>101</v>
      </c>
      <c r="G38" s="160">
        <v>30201</v>
      </c>
      <c r="H38" s="160" t="s">
        <v>265</v>
      </c>
      <c r="I38" s="25">
        <v>1440</v>
      </c>
      <c r="J38" s="41"/>
      <c r="K38" s="41"/>
      <c r="L38" s="41"/>
      <c r="M38" s="25">
        <v>1440</v>
      </c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</row>
    <row r="39" customHeight="1" spans="1:24">
      <c r="A39" s="160" t="s">
        <v>216</v>
      </c>
      <c r="B39" s="160" t="s">
        <v>216</v>
      </c>
      <c r="C39" s="160" t="s">
        <v>266</v>
      </c>
      <c r="D39" s="160" t="s">
        <v>267</v>
      </c>
      <c r="E39" s="160">
        <v>2013201</v>
      </c>
      <c r="F39" s="160" t="s">
        <v>101</v>
      </c>
      <c r="G39" s="160">
        <v>30201</v>
      </c>
      <c r="H39" s="160" t="s">
        <v>265</v>
      </c>
      <c r="I39" s="25">
        <v>75372</v>
      </c>
      <c r="J39" s="41"/>
      <c r="K39" s="41"/>
      <c r="L39" s="41"/>
      <c r="M39" s="25">
        <v>75372</v>
      </c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</row>
    <row r="40" customHeight="1" spans="1:24">
      <c r="A40" s="160" t="s">
        <v>216</v>
      </c>
      <c r="B40" s="160" t="s">
        <v>216</v>
      </c>
      <c r="C40" s="160" t="s">
        <v>268</v>
      </c>
      <c r="D40" s="160" t="s">
        <v>269</v>
      </c>
      <c r="E40" s="160">
        <v>2013201</v>
      </c>
      <c r="F40" s="160" t="s">
        <v>101</v>
      </c>
      <c r="G40" s="160">
        <v>30217</v>
      </c>
      <c r="H40" s="160" t="s">
        <v>193</v>
      </c>
      <c r="I40" s="25">
        <v>4400</v>
      </c>
      <c r="J40" s="41"/>
      <c r="K40" s="41"/>
      <c r="L40" s="41"/>
      <c r="M40" s="25">
        <v>4400</v>
      </c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</row>
    <row r="41" customHeight="1" spans="1:24">
      <c r="A41" s="160" t="s">
        <v>216</v>
      </c>
      <c r="B41" s="160" t="s">
        <v>216</v>
      </c>
      <c r="C41" s="160" t="s">
        <v>266</v>
      </c>
      <c r="D41" s="160" t="s">
        <v>270</v>
      </c>
      <c r="E41" s="160">
        <v>2013250</v>
      </c>
      <c r="F41" s="160" t="s">
        <v>103</v>
      </c>
      <c r="G41" s="160">
        <v>30201</v>
      </c>
      <c r="H41" s="160" t="s">
        <v>265</v>
      </c>
      <c r="I41" s="25">
        <v>8547</v>
      </c>
      <c r="J41" s="41"/>
      <c r="K41" s="41"/>
      <c r="L41" s="41"/>
      <c r="M41" s="25">
        <v>8547</v>
      </c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</row>
    <row r="42" customHeight="1" spans="1:24">
      <c r="A42" s="160" t="s">
        <v>216</v>
      </c>
      <c r="B42" s="160" t="s">
        <v>216</v>
      </c>
      <c r="C42" s="160" t="s">
        <v>263</v>
      </c>
      <c r="D42" s="160" t="s">
        <v>271</v>
      </c>
      <c r="E42" s="160">
        <v>2013201</v>
      </c>
      <c r="F42" s="160" t="s">
        <v>101</v>
      </c>
      <c r="G42" s="160">
        <v>30201</v>
      </c>
      <c r="H42" s="160" t="s">
        <v>265</v>
      </c>
      <c r="I42" s="25">
        <v>2000</v>
      </c>
      <c r="J42" s="41"/>
      <c r="K42" s="41"/>
      <c r="L42" s="41"/>
      <c r="M42" s="25">
        <v>2000</v>
      </c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</row>
    <row r="43" customHeight="1" spans="1:24">
      <c r="A43" s="160" t="s">
        <v>216</v>
      </c>
      <c r="B43" s="160" t="s">
        <v>216</v>
      </c>
      <c r="C43" s="160" t="s">
        <v>272</v>
      </c>
      <c r="D43" s="160" t="s">
        <v>273</v>
      </c>
      <c r="E43" s="160">
        <v>2080501</v>
      </c>
      <c r="F43" s="160" t="s">
        <v>120</v>
      </c>
      <c r="G43" s="160">
        <v>30201</v>
      </c>
      <c r="H43" s="160" t="s">
        <v>265</v>
      </c>
      <c r="I43" s="25">
        <v>12000</v>
      </c>
      <c r="J43" s="41"/>
      <c r="K43" s="41"/>
      <c r="L43" s="41"/>
      <c r="M43" s="25">
        <v>12000</v>
      </c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</row>
    <row r="44" customHeight="1" spans="1:24">
      <c r="A44" s="160" t="s">
        <v>216</v>
      </c>
      <c r="B44" s="160" t="s">
        <v>216</v>
      </c>
      <c r="C44" s="160" t="s">
        <v>266</v>
      </c>
      <c r="D44" s="160" t="s">
        <v>274</v>
      </c>
      <c r="E44" s="160">
        <v>2013201</v>
      </c>
      <c r="F44" s="160" t="s">
        <v>101</v>
      </c>
      <c r="G44" s="160">
        <v>30201</v>
      </c>
      <c r="H44" s="160" t="s">
        <v>265</v>
      </c>
      <c r="I44" s="25">
        <v>80000</v>
      </c>
      <c r="J44" s="41"/>
      <c r="K44" s="41"/>
      <c r="L44" s="41"/>
      <c r="M44" s="25">
        <v>80000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</row>
    <row r="45" customHeight="1" spans="1:24">
      <c r="A45" s="160" t="s">
        <v>216</v>
      </c>
      <c r="B45" s="160" t="s">
        <v>216</v>
      </c>
      <c r="C45" s="160" t="s">
        <v>266</v>
      </c>
      <c r="D45" s="160" t="s">
        <v>275</v>
      </c>
      <c r="E45" s="160">
        <v>2013250</v>
      </c>
      <c r="F45" s="160" t="s">
        <v>103</v>
      </c>
      <c r="G45" s="160">
        <v>30205</v>
      </c>
      <c r="H45" s="160" t="s">
        <v>276</v>
      </c>
      <c r="I45" s="25">
        <v>1101</v>
      </c>
      <c r="J45" s="41"/>
      <c r="K45" s="41"/>
      <c r="L45" s="41"/>
      <c r="M45" s="25">
        <v>1101</v>
      </c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</row>
    <row r="46" customHeight="1" spans="1:24">
      <c r="A46" s="160" t="s">
        <v>216</v>
      </c>
      <c r="B46" s="160" t="s">
        <v>216</v>
      </c>
      <c r="C46" s="160" t="s">
        <v>266</v>
      </c>
      <c r="D46" s="160" t="s">
        <v>277</v>
      </c>
      <c r="E46" s="160">
        <v>2013201</v>
      </c>
      <c r="F46" s="160" t="s">
        <v>101</v>
      </c>
      <c r="G46" s="160">
        <v>30205</v>
      </c>
      <c r="H46" s="160" t="s">
        <v>276</v>
      </c>
      <c r="I46" s="25">
        <v>10276</v>
      </c>
      <c r="J46" s="41"/>
      <c r="K46" s="41"/>
      <c r="L46" s="41"/>
      <c r="M46" s="25">
        <v>10276</v>
      </c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customHeight="1" spans="1:24">
      <c r="A47" s="160" t="s">
        <v>216</v>
      </c>
      <c r="B47" s="160" t="s">
        <v>216</v>
      </c>
      <c r="C47" s="160" t="s">
        <v>266</v>
      </c>
      <c r="D47" s="160" t="s">
        <v>278</v>
      </c>
      <c r="E47" s="160">
        <v>2013250</v>
      </c>
      <c r="F47" s="160" t="s">
        <v>103</v>
      </c>
      <c r="G47" s="160">
        <v>30206</v>
      </c>
      <c r="H47" s="160" t="s">
        <v>279</v>
      </c>
      <c r="I47" s="25">
        <v>1701</v>
      </c>
      <c r="J47" s="41"/>
      <c r="K47" s="41"/>
      <c r="L47" s="41"/>
      <c r="M47" s="25">
        <v>1701</v>
      </c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</row>
    <row r="48" customHeight="1" spans="1:24">
      <c r="A48" s="160" t="s">
        <v>216</v>
      </c>
      <c r="B48" s="160" t="s">
        <v>216</v>
      </c>
      <c r="C48" s="160" t="s">
        <v>266</v>
      </c>
      <c r="D48" s="160" t="s">
        <v>280</v>
      </c>
      <c r="E48" s="160">
        <v>2013201</v>
      </c>
      <c r="F48" s="160" t="s">
        <v>101</v>
      </c>
      <c r="G48" s="160">
        <v>30206</v>
      </c>
      <c r="H48" s="160" t="s">
        <v>279</v>
      </c>
      <c r="I48" s="25">
        <v>15876</v>
      </c>
      <c r="J48" s="41"/>
      <c r="K48" s="41"/>
      <c r="L48" s="41"/>
      <c r="M48" s="25">
        <v>15876</v>
      </c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</row>
    <row r="49" customHeight="1" spans="1:24">
      <c r="A49" s="160" t="s">
        <v>216</v>
      </c>
      <c r="B49" s="160" t="s">
        <v>216</v>
      </c>
      <c r="C49" s="160" t="s">
        <v>266</v>
      </c>
      <c r="D49" s="160" t="s">
        <v>281</v>
      </c>
      <c r="E49" s="160">
        <v>2013201</v>
      </c>
      <c r="F49" s="160" t="s">
        <v>101</v>
      </c>
      <c r="G49" s="160">
        <v>30207</v>
      </c>
      <c r="H49" s="160" t="s">
        <v>282</v>
      </c>
      <c r="I49" s="25">
        <v>14000</v>
      </c>
      <c r="J49" s="41"/>
      <c r="K49" s="41"/>
      <c r="L49" s="41"/>
      <c r="M49" s="25">
        <v>14000</v>
      </c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</row>
    <row r="50" customHeight="1" spans="1:24">
      <c r="A50" s="160" t="s">
        <v>216</v>
      </c>
      <c r="B50" s="160" t="s">
        <v>216</v>
      </c>
      <c r="C50" s="160" t="s">
        <v>266</v>
      </c>
      <c r="D50" s="160" t="s">
        <v>283</v>
      </c>
      <c r="E50" s="160">
        <v>2013250</v>
      </c>
      <c r="F50" s="160" t="s">
        <v>103</v>
      </c>
      <c r="G50" s="160">
        <v>30207</v>
      </c>
      <c r="H50" s="160" t="s">
        <v>282</v>
      </c>
      <c r="I50" s="25">
        <v>1500</v>
      </c>
      <c r="J50" s="41"/>
      <c r="K50" s="41"/>
      <c r="L50" s="41"/>
      <c r="M50" s="25">
        <v>1500</v>
      </c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</row>
    <row r="51" customHeight="1" spans="1:24">
      <c r="A51" s="160" t="s">
        <v>216</v>
      </c>
      <c r="B51" s="160" t="s">
        <v>216</v>
      </c>
      <c r="C51" s="160" t="s">
        <v>266</v>
      </c>
      <c r="D51" s="160" t="s">
        <v>284</v>
      </c>
      <c r="E51" s="160">
        <v>2013201</v>
      </c>
      <c r="F51" s="160" t="s">
        <v>101</v>
      </c>
      <c r="G51" s="160">
        <v>30209</v>
      </c>
      <c r="H51" s="160" t="s">
        <v>285</v>
      </c>
      <c r="I51" s="25">
        <v>16800</v>
      </c>
      <c r="J51" s="41"/>
      <c r="K51" s="41"/>
      <c r="L51" s="41"/>
      <c r="M51" s="25">
        <v>16800</v>
      </c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</row>
    <row r="52" customHeight="1" spans="1:24">
      <c r="A52" s="160" t="s">
        <v>216</v>
      </c>
      <c r="B52" s="160" t="s">
        <v>216</v>
      </c>
      <c r="C52" s="160" t="s">
        <v>266</v>
      </c>
      <c r="D52" s="160" t="s">
        <v>286</v>
      </c>
      <c r="E52" s="160">
        <v>2013250</v>
      </c>
      <c r="F52" s="160" t="s">
        <v>103</v>
      </c>
      <c r="G52" s="160">
        <v>30209</v>
      </c>
      <c r="H52" s="160" t="s">
        <v>285</v>
      </c>
      <c r="I52" s="25">
        <v>1800</v>
      </c>
      <c r="J52" s="41"/>
      <c r="K52" s="41"/>
      <c r="L52" s="41"/>
      <c r="M52" s="25">
        <v>1800</v>
      </c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</row>
    <row r="53" customHeight="1" spans="1:24">
      <c r="A53" s="160" t="s">
        <v>216</v>
      </c>
      <c r="B53" s="160" t="s">
        <v>216</v>
      </c>
      <c r="C53" s="160" t="s">
        <v>266</v>
      </c>
      <c r="D53" s="160" t="s">
        <v>287</v>
      </c>
      <c r="E53" s="160">
        <v>2013250</v>
      </c>
      <c r="F53" s="160" t="s">
        <v>103</v>
      </c>
      <c r="G53" s="160">
        <v>30211</v>
      </c>
      <c r="H53" s="160" t="s">
        <v>288</v>
      </c>
      <c r="I53" s="25">
        <v>1800</v>
      </c>
      <c r="J53" s="41"/>
      <c r="K53" s="41"/>
      <c r="L53" s="41"/>
      <c r="M53" s="25">
        <v>1800</v>
      </c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</row>
    <row r="54" customHeight="1" spans="1:24">
      <c r="A54" s="160" t="s">
        <v>216</v>
      </c>
      <c r="B54" s="160" t="s">
        <v>216</v>
      </c>
      <c r="C54" s="160" t="s">
        <v>266</v>
      </c>
      <c r="D54" s="160" t="s">
        <v>289</v>
      </c>
      <c r="E54" s="160">
        <v>2013201</v>
      </c>
      <c r="F54" s="160" t="s">
        <v>101</v>
      </c>
      <c r="G54" s="160">
        <v>30211</v>
      </c>
      <c r="H54" s="160" t="s">
        <v>288</v>
      </c>
      <c r="I54" s="25">
        <v>22400</v>
      </c>
      <c r="J54" s="41"/>
      <c r="K54" s="41"/>
      <c r="L54" s="41"/>
      <c r="M54" s="25">
        <v>22400</v>
      </c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</row>
    <row r="55" customHeight="1" spans="1:24">
      <c r="A55" s="160" t="s">
        <v>216</v>
      </c>
      <c r="B55" s="160" t="s">
        <v>216</v>
      </c>
      <c r="C55" s="160" t="s">
        <v>266</v>
      </c>
      <c r="D55" s="160" t="s">
        <v>290</v>
      </c>
      <c r="E55" s="160">
        <v>2013250</v>
      </c>
      <c r="F55" s="160" t="s">
        <v>103</v>
      </c>
      <c r="G55" s="160">
        <v>30213</v>
      </c>
      <c r="H55" s="160" t="s">
        <v>291</v>
      </c>
      <c r="I55" s="25">
        <v>3000</v>
      </c>
      <c r="J55" s="41"/>
      <c r="K55" s="41"/>
      <c r="L55" s="41"/>
      <c r="M55" s="25">
        <v>3000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</row>
    <row r="56" customHeight="1" spans="1:24">
      <c r="A56" s="160" t="s">
        <v>216</v>
      </c>
      <c r="B56" s="160" t="s">
        <v>216</v>
      </c>
      <c r="C56" s="160" t="s">
        <v>266</v>
      </c>
      <c r="D56" s="160" t="s">
        <v>292</v>
      </c>
      <c r="E56" s="160">
        <v>2013201</v>
      </c>
      <c r="F56" s="160" t="s">
        <v>101</v>
      </c>
      <c r="G56" s="160">
        <v>30213</v>
      </c>
      <c r="H56" s="160" t="s">
        <v>291</v>
      </c>
      <c r="I56" s="25">
        <v>28000</v>
      </c>
      <c r="J56" s="41"/>
      <c r="K56" s="41"/>
      <c r="L56" s="41"/>
      <c r="M56" s="25">
        <v>28000</v>
      </c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  <row r="57" customHeight="1" spans="1:24">
      <c r="A57" s="160" t="s">
        <v>216</v>
      </c>
      <c r="B57" s="160" t="s">
        <v>216</v>
      </c>
      <c r="C57" s="160" t="s">
        <v>266</v>
      </c>
      <c r="D57" s="160" t="s">
        <v>293</v>
      </c>
      <c r="E57" s="160">
        <v>2050803</v>
      </c>
      <c r="F57" s="160" t="s">
        <v>114</v>
      </c>
      <c r="G57" s="160">
        <v>30216</v>
      </c>
      <c r="H57" s="160" t="s">
        <v>294</v>
      </c>
      <c r="I57" s="25">
        <v>8400</v>
      </c>
      <c r="J57" s="41"/>
      <c r="K57" s="41"/>
      <c r="L57" s="41"/>
      <c r="M57" s="25">
        <v>8400</v>
      </c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</row>
    <row r="58" customHeight="1" spans="1:24">
      <c r="A58" s="160" t="s">
        <v>216</v>
      </c>
      <c r="B58" s="160" t="s">
        <v>216</v>
      </c>
      <c r="C58" s="160" t="s">
        <v>266</v>
      </c>
      <c r="D58" s="160" t="s">
        <v>295</v>
      </c>
      <c r="E58" s="160">
        <v>2050803</v>
      </c>
      <c r="F58" s="160" t="s">
        <v>114</v>
      </c>
      <c r="G58" s="160">
        <v>30216</v>
      </c>
      <c r="H58" s="160" t="s">
        <v>294</v>
      </c>
      <c r="I58" s="25">
        <v>900</v>
      </c>
      <c r="J58" s="41"/>
      <c r="K58" s="41"/>
      <c r="L58" s="41"/>
      <c r="M58" s="25">
        <v>900</v>
      </c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</row>
    <row r="59" customHeight="1" spans="1:24">
      <c r="A59" s="160" t="s">
        <v>216</v>
      </c>
      <c r="B59" s="160" t="s">
        <v>216</v>
      </c>
      <c r="C59" s="160" t="s">
        <v>296</v>
      </c>
      <c r="D59" s="160" t="s">
        <v>297</v>
      </c>
      <c r="E59" s="160">
        <v>2013250</v>
      </c>
      <c r="F59" s="160" t="s">
        <v>103</v>
      </c>
      <c r="G59" s="160">
        <v>30228</v>
      </c>
      <c r="H59" s="160" t="s">
        <v>298</v>
      </c>
      <c r="I59" s="25">
        <v>5616</v>
      </c>
      <c r="J59" s="41"/>
      <c r="K59" s="41"/>
      <c r="L59" s="41"/>
      <c r="M59" s="25">
        <v>5616</v>
      </c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</row>
    <row r="60" customHeight="1" spans="1:24">
      <c r="A60" s="160" t="s">
        <v>216</v>
      </c>
      <c r="B60" s="160" t="s">
        <v>216</v>
      </c>
      <c r="C60" s="160" t="s">
        <v>296</v>
      </c>
      <c r="D60" s="160" t="s">
        <v>299</v>
      </c>
      <c r="E60" s="160">
        <v>2013201</v>
      </c>
      <c r="F60" s="160" t="s">
        <v>101</v>
      </c>
      <c r="G60" s="160">
        <v>30228</v>
      </c>
      <c r="H60" s="160" t="s">
        <v>298</v>
      </c>
      <c r="I60" s="25">
        <v>66460.08</v>
      </c>
      <c r="J60" s="41"/>
      <c r="K60" s="41"/>
      <c r="L60" s="41"/>
      <c r="M60" s="25">
        <v>66460.08</v>
      </c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</row>
    <row r="61" customHeight="1" spans="1:24">
      <c r="A61" s="160" t="s">
        <v>216</v>
      </c>
      <c r="B61" s="160" t="s">
        <v>216</v>
      </c>
      <c r="C61" s="160" t="s">
        <v>263</v>
      </c>
      <c r="D61" s="160" t="s">
        <v>300</v>
      </c>
      <c r="E61" s="160">
        <v>2013201</v>
      </c>
      <c r="F61" s="160" t="s">
        <v>101</v>
      </c>
      <c r="G61" s="160">
        <v>30228</v>
      </c>
      <c r="H61" s="160" t="s">
        <v>298</v>
      </c>
      <c r="I61" s="25">
        <v>1776</v>
      </c>
      <c r="J61" s="41"/>
      <c r="K61" s="41"/>
      <c r="L61" s="41"/>
      <c r="M61" s="25">
        <v>1776</v>
      </c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</row>
    <row r="62" customHeight="1" spans="1:24">
      <c r="A62" s="160" t="s">
        <v>216</v>
      </c>
      <c r="B62" s="160" t="s">
        <v>216</v>
      </c>
      <c r="C62" s="160" t="s">
        <v>266</v>
      </c>
      <c r="D62" s="160" t="s">
        <v>301</v>
      </c>
      <c r="E62" s="160">
        <v>2013201</v>
      </c>
      <c r="F62" s="160" t="s">
        <v>101</v>
      </c>
      <c r="G62" s="160">
        <v>30229</v>
      </c>
      <c r="H62" s="160" t="s">
        <v>302</v>
      </c>
      <c r="I62" s="25">
        <v>84000</v>
      </c>
      <c r="J62" s="41"/>
      <c r="K62" s="41"/>
      <c r="L62" s="41"/>
      <c r="M62" s="25">
        <v>84000</v>
      </c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</row>
    <row r="63" customHeight="1" spans="1:24">
      <c r="A63" s="160" t="s">
        <v>216</v>
      </c>
      <c r="B63" s="160" t="s">
        <v>216</v>
      </c>
      <c r="C63" s="160" t="s">
        <v>263</v>
      </c>
      <c r="D63" s="160" t="s">
        <v>303</v>
      </c>
      <c r="E63" s="160">
        <v>2013201</v>
      </c>
      <c r="F63" s="160" t="s">
        <v>101</v>
      </c>
      <c r="G63" s="160">
        <v>30229</v>
      </c>
      <c r="H63" s="160" t="s">
        <v>302</v>
      </c>
      <c r="I63" s="25">
        <v>4800</v>
      </c>
      <c r="J63" s="41"/>
      <c r="K63" s="41"/>
      <c r="L63" s="41"/>
      <c r="M63" s="25">
        <v>4800</v>
      </c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</row>
    <row r="64" customHeight="1" spans="1:24">
      <c r="A64" s="160" t="s">
        <v>216</v>
      </c>
      <c r="B64" s="160" t="s">
        <v>216</v>
      </c>
      <c r="C64" s="160" t="s">
        <v>266</v>
      </c>
      <c r="D64" s="160" t="s">
        <v>304</v>
      </c>
      <c r="E64" s="160">
        <v>2013250</v>
      </c>
      <c r="F64" s="160" t="s">
        <v>103</v>
      </c>
      <c r="G64" s="160">
        <v>30229</v>
      </c>
      <c r="H64" s="160" t="s">
        <v>302</v>
      </c>
      <c r="I64" s="25">
        <v>9000</v>
      </c>
      <c r="J64" s="41"/>
      <c r="K64" s="41"/>
      <c r="L64" s="41"/>
      <c r="M64" s="25">
        <v>9000</v>
      </c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</row>
    <row r="65" customHeight="1" spans="1:24">
      <c r="A65" s="160" t="s">
        <v>216</v>
      </c>
      <c r="B65" s="160" t="s">
        <v>216</v>
      </c>
      <c r="C65" s="160" t="s">
        <v>305</v>
      </c>
      <c r="D65" s="160" t="s">
        <v>306</v>
      </c>
      <c r="E65" s="160">
        <v>2013201</v>
      </c>
      <c r="F65" s="160" t="s">
        <v>101</v>
      </c>
      <c r="G65" s="160">
        <v>30231</v>
      </c>
      <c r="H65" s="160" t="s">
        <v>307</v>
      </c>
      <c r="I65" s="25">
        <v>25420</v>
      </c>
      <c r="J65" s="41"/>
      <c r="K65" s="41"/>
      <c r="L65" s="41"/>
      <c r="M65" s="25">
        <v>25420</v>
      </c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</row>
    <row r="66" customHeight="1" spans="1:24">
      <c r="A66" s="160" t="s">
        <v>216</v>
      </c>
      <c r="B66" s="160" t="s">
        <v>216</v>
      </c>
      <c r="C66" s="160" t="s">
        <v>308</v>
      </c>
      <c r="D66" s="160" t="s">
        <v>309</v>
      </c>
      <c r="E66" s="160">
        <v>2013201</v>
      </c>
      <c r="F66" s="160" t="s">
        <v>101</v>
      </c>
      <c r="G66" s="160">
        <v>30239</v>
      </c>
      <c r="H66" s="160" t="s">
        <v>310</v>
      </c>
      <c r="I66" s="25">
        <v>257400</v>
      </c>
      <c r="J66" s="41"/>
      <c r="K66" s="41"/>
      <c r="L66" s="41"/>
      <c r="M66" s="25">
        <v>257400</v>
      </c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</row>
    <row r="67" customHeight="1" spans="1:24">
      <c r="A67" s="160" t="s">
        <v>216</v>
      </c>
      <c r="B67" s="160" t="s">
        <v>216</v>
      </c>
      <c r="C67" s="160" t="s">
        <v>266</v>
      </c>
      <c r="D67" s="160" t="s">
        <v>311</v>
      </c>
      <c r="E67" s="160">
        <v>2013201</v>
      </c>
      <c r="F67" s="160" t="s">
        <v>101</v>
      </c>
      <c r="G67" s="160">
        <v>30239</v>
      </c>
      <c r="H67" s="160" t="s">
        <v>310</v>
      </c>
      <c r="I67" s="25">
        <v>25740</v>
      </c>
      <c r="J67" s="41"/>
      <c r="K67" s="41"/>
      <c r="L67" s="41"/>
      <c r="M67" s="25">
        <v>25740</v>
      </c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</row>
    <row r="68" customHeight="1" spans="1:24">
      <c r="A68" s="160" t="s">
        <v>216</v>
      </c>
      <c r="B68" s="160" t="s">
        <v>216</v>
      </c>
      <c r="C68" s="160" t="s">
        <v>312</v>
      </c>
      <c r="D68" s="160" t="s">
        <v>313</v>
      </c>
      <c r="E68" s="160">
        <v>2080801</v>
      </c>
      <c r="F68" s="160" t="s">
        <v>128</v>
      </c>
      <c r="G68" s="160">
        <v>30305</v>
      </c>
      <c r="H68" s="160" t="s">
        <v>314</v>
      </c>
      <c r="I68" s="25">
        <v>13608</v>
      </c>
      <c r="J68" s="41"/>
      <c r="K68" s="41"/>
      <c r="L68" s="41"/>
      <c r="M68" s="25">
        <v>13608</v>
      </c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</row>
    <row r="69" customHeight="1" spans="1:24">
      <c r="A69" s="160" t="s">
        <v>216</v>
      </c>
      <c r="B69" s="160" t="s">
        <v>216</v>
      </c>
      <c r="C69" s="160" t="s">
        <v>312</v>
      </c>
      <c r="D69" s="160" t="s">
        <v>313</v>
      </c>
      <c r="E69" s="160">
        <v>2080801</v>
      </c>
      <c r="F69" s="160" t="s">
        <v>128</v>
      </c>
      <c r="G69" s="160">
        <v>30305</v>
      </c>
      <c r="H69" s="160" t="s">
        <v>314</v>
      </c>
      <c r="I69" s="25">
        <v>4490.4</v>
      </c>
      <c r="J69" s="41"/>
      <c r="K69" s="41"/>
      <c r="L69" s="41"/>
      <c r="M69" s="25">
        <v>4490.4</v>
      </c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</row>
    <row r="70" customHeight="1" spans="1:24">
      <c r="A70" s="160" t="s">
        <v>216</v>
      </c>
      <c r="B70" s="160" t="s">
        <v>216</v>
      </c>
      <c r="C70" s="160" t="s">
        <v>272</v>
      </c>
      <c r="D70" s="160" t="s">
        <v>315</v>
      </c>
      <c r="E70" s="160">
        <v>2080501</v>
      </c>
      <c r="F70" s="160" t="s">
        <v>120</v>
      </c>
      <c r="G70" s="160">
        <v>30305</v>
      </c>
      <c r="H70" s="160" t="s">
        <v>314</v>
      </c>
      <c r="I70" s="25">
        <v>504000</v>
      </c>
      <c r="J70" s="41"/>
      <c r="K70" s="41"/>
      <c r="L70" s="41"/>
      <c r="M70" s="25">
        <v>504000</v>
      </c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</row>
    <row r="71" ht="17.25" customHeight="1" spans="1:24">
      <c r="A71" s="37" t="s">
        <v>188</v>
      </c>
      <c r="B71" s="38"/>
      <c r="C71" s="165"/>
      <c r="D71" s="165"/>
      <c r="E71" s="165"/>
      <c r="F71" s="165"/>
      <c r="G71" s="165"/>
      <c r="H71" s="166"/>
      <c r="I71" s="25">
        <f>SUM(I10:I70)</f>
        <v>7897164.48</v>
      </c>
      <c r="J71" s="86">
        <f>SUM(J10:J70)</f>
        <v>0</v>
      </c>
      <c r="K71" s="86">
        <f>SUM(K10:K70)</f>
        <v>0</v>
      </c>
      <c r="L71" s="86">
        <f>SUM(L10:L70)</f>
        <v>0</v>
      </c>
      <c r="M71" s="25">
        <f>SUM(M10:M70)</f>
        <v>7897164.48</v>
      </c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</row>
  </sheetData>
  <mergeCells count="31">
    <mergeCell ref="A3:X3"/>
    <mergeCell ref="A4:H4"/>
    <mergeCell ref="I5:X5"/>
    <mergeCell ref="J6:N6"/>
    <mergeCell ref="O6:Q6"/>
    <mergeCell ref="S6:X6"/>
    <mergeCell ref="A71:H7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9"/>
  <sheetViews>
    <sheetView showZeros="0" topLeftCell="L1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11.125" customWidth="1"/>
    <col min="2" max="2" width="21.6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4"/>
      <c r="E2" s="2"/>
      <c r="F2" s="2"/>
      <c r="G2" s="2"/>
      <c r="H2" s="2"/>
      <c r="U2" s="144"/>
      <c r="W2" s="155" t="s">
        <v>316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197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4"/>
      <c r="W4" s="124" t="s">
        <v>1</v>
      </c>
    </row>
    <row r="5" ht="21.75" customHeight="1" spans="1:23">
      <c r="A5" s="9" t="s">
        <v>317</v>
      </c>
      <c r="B5" s="10" t="s">
        <v>200</v>
      </c>
      <c r="C5" s="9" t="s">
        <v>201</v>
      </c>
      <c r="D5" s="9" t="s">
        <v>318</v>
      </c>
      <c r="E5" s="10" t="s">
        <v>202</v>
      </c>
      <c r="F5" s="10" t="s">
        <v>203</v>
      </c>
      <c r="G5" s="10" t="s">
        <v>319</v>
      </c>
      <c r="H5" s="10" t="s">
        <v>320</v>
      </c>
      <c r="I5" s="30" t="s">
        <v>55</v>
      </c>
      <c r="J5" s="11" t="s">
        <v>321</v>
      </c>
      <c r="K5" s="12"/>
      <c r="L5" s="12"/>
      <c r="M5" s="13"/>
      <c r="N5" s="11" t="s">
        <v>208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18"/>
      <c r="C6" s="14"/>
      <c r="D6" s="14"/>
      <c r="E6" s="15"/>
      <c r="F6" s="15"/>
      <c r="G6" s="15"/>
      <c r="H6" s="15"/>
      <c r="I6" s="18"/>
      <c r="J6" s="147" t="s">
        <v>58</v>
      </c>
      <c r="K6" s="14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214</v>
      </c>
      <c r="U6" s="10" t="s">
        <v>66</v>
      </c>
      <c r="V6" s="10" t="s">
        <v>67</v>
      </c>
      <c r="W6" s="10" t="s">
        <v>68</v>
      </c>
    </row>
    <row r="7" ht="21" customHeight="1" spans="1:23">
      <c r="A7" s="18"/>
      <c r="B7" s="18"/>
      <c r="C7" s="18"/>
      <c r="D7" s="18"/>
      <c r="E7" s="18"/>
      <c r="F7" s="18"/>
      <c r="G7" s="18"/>
      <c r="H7" s="18"/>
      <c r="I7" s="18"/>
      <c r="J7" s="149" t="s">
        <v>57</v>
      </c>
      <c r="K7" s="150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ht="39.75" customHeight="1" spans="1:23">
      <c r="A8" s="31"/>
      <c r="B8" s="32"/>
      <c r="C8" s="31"/>
      <c r="D8" s="31"/>
      <c r="E8" s="19"/>
      <c r="F8" s="19"/>
      <c r="G8" s="19"/>
      <c r="H8" s="19"/>
      <c r="I8" s="32"/>
      <c r="J8" s="73" t="s">
        <v>57</v>
      </c>
      <c r="K8" s="73" t="s">
        <v>322</v>
      </c>
      <c r="L8" s="19"/>
      <c r="M8" s="19"/>
      <c r="N8" s="19"/>
      <c r="O8" s="19"/>
      <c r="P8" s="19"/>
      <c r="Q8" s="19"/>
      <c r="R8" s="19"/>
      <c r="S8" s="19"/>
      <c r="T8" s="19"/>
      <c r="U8" s="32"/>
      <c r="V8" s="19"/>
      <c r="W8" s="19"/>
    </row>
    <row r="9" ht="15" customHeight="1" spans="1:23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41">
        <v>12</v>
      </c>
      <c r="M9" s="41">
        <v>13</v>
      </c>
      <c r="N9" s="41">
        <v>14</v>
      </c>
      <c r="O9" s="41">
        <v>15</v>
      </c>
      <c r="P9" s="41">
        <v>16</v>
      </c>
      <c r="Q9" s="41">
        <v>17</v>
      </c>
      <c r="R9" s="41">
        <v>18</v>
      </c>
      <c r="S9" s="41">
        <v>19</v>
      </c>
      <c r="T9" s="41">
        <v>20</v>
      </c>
      <c r="U9" s="33">
        <v>21</v>
      </c>
      <c r="V9" s="41">
        <v>22</v>
      </c>
      <c r="W9" s="33">
        <v>23</v>
      </c>
    </row>
    <row r="10" ht="15" customHeight="1" spans="1:23">
      <c r="A10" s="34" t="s">
        <v>323</v>
      </c>
      <c r="B10" s="227" t="s">
        <v>324</v>
      </c>
      <c r="C10" s="137" t="s">
        <v>325</v>
      </c>
      <c r="D10" s="145" t="s">
        <v>69</v>
      </c>
      <c r="E10" s="34" t="s">
        <v>104</v>
      </c>
      <c r="F10" s="34" t="s">
        <v>105</v>
      </c>
      <c r="G10" s="34" t="s">
        <v>326</v>
      </c>
      <c r="H10" s="34" t="s">
        <v>265</v>
      </c>
      <c r="I10" s="151">
        <v>54000</v>
      </c>
      <c r="J10" s="151">
        <v>54000</v>
      </c>
      <c r="K10" s="151">
        <v>54000</v>
      </c>
      <c r="L10" s="41"/>
      <c r="M10" s="41"/>
      <c r="N10" s="41"/>
      <c r="O10" s="41"/>
      <c r="P10" s="41"/>
      <c r="Q10" s="41"/>
      <c r="R10" s="41"/>
      <c r="S10" s="41"/>
      <c r="T10" s="41"/>
      <c r="U10" s="33"/>
      <c r="V10" s="41"/>
      <c r="W10" s="33"/>
    </row>
    <row r="11" ht="15" customHeight="1" spans="1:23">
      <c r="A11" s="34" t="s">
        <v>323</v>
      </c>
      <c r="B11" s="227" t="s">
        <v>324</v>
      </c>
      <c r="C11" s="137" t="s">
        <v>325</v>
      </c>
      <c r="D11" s="145" t="s">
        <v>69</v>
      </c>
      <c r="E11" s="34" t="s">
        <v>104</v>
      </c>
      <c r="F11" s="34" t="s">
        <v>105</v>
      </c>
      <c r="G11" s="34" t="s">
        <v>327</v>
      </c>
      <c r="H11" s="34" t="s">
        <v>328</v>
      </c>
      <c r="I11" s="151">
        <v>50000</v>
      </c>
      <c r="J11" s="151">
        <v>50000</v>
      </c>
      <c r="K11" s="151">
        <v>50000</v>
      </c>
      <c r="L11" s="41"/>
      <c r="M11" s="41"/>
      <c r="N11" s="41"/>
      <c r="O11" s="41"/>
      <c r="P11" s="41"/>
      <c r="Q11" s="41"/>
      <c r="R11" s="41"/>
      <c r="S11" s="41"/>
      <c r="T11" s="41"/>
      <c r="U11" s="33"/>
      <c r="V11" s="41"/>
      <c r="W11" s="33"/>
    </row>
    <row r="12" ht="15" customHeight="1" spans="1:23">
      <c r="A12" s="34" t="s">
        <v>323</v>
      </c>
      <c r="B12" s="227" t="s">
        <v>329</v>
      </c>
      <c r="C12" s="137" t="s">
        <v>330</v>
      </c>
      <c r="D12" s="145" t="s">
        <v>69</v>
      </c>
      <c r="E12" s="34" t="s">
        <v>104</v>
      </c>
      <c r="F12" s="34" t="s">
        <v>105</v>
      </c>
      <c r="G12" s="34" t="s">
        <v>326</v>
      </c>
      <c r="H12" s="34" t="s">
        <v>265</v>
      </c>
      <c r="I12" s="151">
        <v>290000</v>
      </c>
      <c r="J12" s="151">
        <v>290000</v>
      </c>
      <c r="K12" s="151">
        <v>290000</v>
      </c>
      <c r="L12" s="41"/>
      <c r="M12" s="41"/>
      <c r="N12" s="41"/>
      <c r="O12" s="41"/>
      <c r="P12" s="41"/>
      <c r="Q12" s="41"/>
      <c r="R12" s="41"/>
      <c r="S12" s="41"/>
      <c r="T12" s="41"/>
      <c r="U12" s="33"/>
      <c r="V12" s="41"/>
      <c r="W12" s="33"/>
    </row>
    <row r="13" ht="15" customHeight="1" spans="1:23">
      <c r="A13" s="34" t="s">
        <v>323</v>
      </c>
      <c r="B13" s="227" t="s">
        <v>331</v>
      </c>
      <c r="C13" s="137" t="s">
        <v>332</v>
      </c>
      <c r="D13" s="145" t="s">
        <v>69</v>
      </c>
      <c r="E13" s="34" t="s">
        <v>104</v>
      </c>
      <c r="F13" s="34" t="s">
        <v>105</v>
      </c>
      <c r="G13" s="34" t="s">
        <v>326</v>
      </c>
      <c r="H13" s="34" t="s">
        <v>265</v>
      </c>
      <c r="I13" s="151">
        <v>166000</v>
      </c>
      <c r="J13" s="151">
        <v>166000</v>
      </c>
      <c r="K13" s="151">
        <v>166000</v>
      </c>
      <c r="L13" s="41"/>
      <c r="M13" s="41"/>
      <c r="N13" s="41"/>
      <c r="O13" s="41"/>
      <c r="P13" s="41"/>
      <c r="Q13" s="41"/>
      <c r="R13" s="41"/>
      <c r="S13" s="41"/>
      <c r="T13" s="41"/>
      <c r="U13" s="33"/>
      <c r="V13" s="41"/>
      <c r="W13" s="33"/>
    </row>
    <row r="14" ht="15" customHeight="1" spans="1:23">
      <c r="A14" s="34" t="s">
        <v>323</v>
      </c>
      <c r="B14" s="227" t="s">
        <v>331</v>
      </c>
      <c r="C14" s="137" t="s">
        <v>332</v>
      </c>
      <c r="D14" s="145" t="s">
        <v>69</v>
      </c>
      <c r="E14" s="34" t="s">
        <v>104</v>
      </c>
      <c r="F14" s="34" t="s">
        <v>105</v>
      </c>
      <c r="G14" s="34" t="s">
        <v>333</v>
      </c>
      <c r="H14" s="34" t="s">
        <v>334</v>
      </c>
      <c r="I14" s="151">
        <v>600000</v>
      </c>
      <c r="J14" s="151">
        <v>600000</v>
      </c>
      <c r="K14" s="151">
        <v>600000</v>
      </c>
      <c r="L14" s="41"/>
      <c r="M14" s="41"/>
      <c r="N14" s="41"/>
      <c r="O14" s="41"/>
      <c r="P14" s="41"/>
      <c r="Q14" s="41"/>
      <c r="R14" s="41"/>
      <c r="S14" s="41"/>
      <c r="T14" s="41"/>
      <c r="U14" s="33"/>
      <c r="V14" s="41"/>
      <c r="W14" s="33"/>
    </row>
    <row r="15" ht="15" customHeight="1" spans="1:23">
      <c r="A15" s="34" t="s">
        <v>323</v>
      </c>
      <c r="B15" s="227" t="s">
        <v>331</v>
      </c>
      <c r="C15" s="137" t="s">
        <v>332</v>
      </c>
      <c r="D15" s="145" t="s">
        <v>69</v>
      </c>
      <c r="E15" s="34" t="s">
        <v>104</v>
      </c>
      <c r="F15" s="34" t="s">
        <v>105</v>
      </c>
      <c r="G15" s="34" t="s">
        <v>335</v>
      </c>
      <c r="H15" s="34" t="s">
        <v>291</v>
      </c>
      <c r="I15" s="151">
        <v>150000</v>
      </c>
      <c r="J15" s="151">
        <v>150000</v>
      </c>
      <c r="K15" s="151">
        <v>150000</v>
      </c>
      <c r="L15" s="41"/>
      <c r="M15" s="41"/>
      <c r="N15" s="41"/>
      <c r="O15" s="41"/>
      <c r="P15" s="41"/>
      <c r="Q15" s="41"/>
      <c r="R15" s="41"/>
      <c r="S15" s="41"/>
      <c r="T15" s="41"/>
      <c r="U15" s="33"/>
      <c r="V15" s="41"/>
      <c r="W15" s="33"/>
    </row>
    <row r="16" ht="15" customHeight="1" spans="1:23">
      <c r="A16" s="34" t="s">
        <v>323</v>
      </c>
      <c r="B16" s="227" t="s">
        <v>331</v>
      </c>
      <c r="C16" s="137" t="s">
        <v>332</v>
      </c>
      <c r="D16" s="145" t="s">
        <v>69</v>
      </c>
      <c r="E16" s="34" t="s">
        <v>113</v>
      </c>
      <c r="F16" s="34" t="s">
        <v>114</v>
      </c>
      <c r="G16" s="34" t="s">
        <v>336</v>
      </c>
      <c r="H16" s="34" t="s">
        <v>294</v>
      </c>
      <c r="I16" s="151">
        <v>2400000</v>
      </c>
      <c r="J16" s="151">
        <v>2400000</v>
      </c>
      <c r="K16" s="151">
        <v>2400000</v>
      </c>
      <c r="L16" s="41"/>
      <c r="M16" s="41"/>
      <c r="N16" s="41"/>
      <c r="O16" s="41"/>
      <c r="P16" s="41"/>
      <c r="Q16" s="41"/>
      <c r="R16" s="41"/>
      <c r="S16" s="41"/>
      <c r="T16" s="41"/>
      <c r="U16" s="33"/>
      <c r="V16" s="41"/>
      <c r="W16" s="33"/>
    </row>
    <row r="17" ht="15" customHeight="1" spans="1:23">
      <c r="A17" s="34" t="s">
        <v>323</v>
      </c>
      <c r="B17" s="228" t="s">
        <v>337</v>
      </c>
      <c r="C17" s="137" t="s">
        <v>338</v>
      </c>
      <c r="D17" s="145" t="s">
        <v>69</v>
      </c>
      <c r="E17" s="34" t="s">
        <v>104</v>
      </c>
      <c r="F17" s="34" t="s">
        <v>105</v>
      </c>
      <c r="G17" s="34" t="s">
        <v>326</v>
      </c>
      <c r="H17" s="34" t="s">
        <v>265</v>
      </c>
      <c r="I17" s="151">
        <v>1010000</v>
      </c>
      <c r="J17" s="151">
        <v>1010000</v>
      </c>
      <c r="K17" s="151">
        <v>1010000</v>
      </c>
      <c r="L17" s="41"/>
      <c r="M17" s="41"/>
      <c r="N17" s="41"/>
      <c r="O17" s="41"/>
      <c r="P17" s="41"/>
      <c r="Q17" s="41"/>
      <c r="R17" s="41"/>
      <c r="S17" s="41"/>
      <c r="T17" s="41"/>
      <c r="U17" s="33"/>
      <c r="V17" s="41"/>
      <c r="W17" s="33"/>
    </row>
    <row r="18" ht="15" customHeight="1" spans="1:23">
      <c r="A18" s="34" t="s">
        <v>323</v>
      </c>
      <c r="B18" s="228" t="s">
        <v>339</v>
      </c>
      <c r="C18" s="137" t="s">
        <v>340</v>
      </c>
      <c r="D18" s="145" t="s">
        <v>69</v>
      </c>
      <c r="E18" s="34" t="s">
        <v>104</v>
      </c>
      <c r="F18" s="34" t="s">
        <v>105</v>
      </c>
      <c r="G18" s="34" t="s">
        <v>326</v>
      </c>
      <c r="H18" s="34" t="s">
        <v>265</v>
      </c>
      <c r="I18" s="151">
        <v>1780000</v>
      </c>
      <c r="J18" s="151">
        <v>1780000</v>
      </c>
      <c r="K18" s="151">
        <v>1780000</v>
      </c>
      <c r="L18" s="41"/>
      <c r="M18" s="41"/>
      <c r="N18" s="41"/>
      <c r="O18" s="41"/>
      <c r="P18" s="41"/>
      <c r="Q18" s="41"/>
      <c r="R18" s="41"/>
      <c r="S18" s="41"/>
      <c r="T18" s="41"/>
      <c r="U18" s="33"/>
      <c r="V18" s="41"/>
      <c r="W18" s="33"/>
    </row>
    <row r="19" ht="15" customHeight="1" spans="1:23">
      <c r="A19" s="34" t="s">
        <v>323</v>
      </c>
      <c r="B19" s="228" t="s">
        <v>339</v>
      </c>
      <c r="C19" s="137" t="s">
        <v>340</v>
      </c>
      <c r="D19" s="145" t="s">
        <v>69</v>
      </c>
      <c r="E19" s="34" t="s">
        <v>104</v>
      </c>
      <c r="F19" s="34" t="s">
        <v>105</v>
      </c>
      <c r="G19" s="34" t="s">
        <v>335</v>
      </c>
      <c r="H19" s="34" t="s">
        <v>291</v>
      </c>
      <c r="I19" s="151">
        <v>100000</v>
      </c>
      <c r="J19" s="151">
        <v>100000</v>
      </c>
      <c r="K19" s="151">
        <v>100000</v>
      </c>
      <c r="L19" s="41"/>
      <c r="M19" s="41"/>
      <c r="N19" s="41"/>
      <c r="O19" s="41"/>
      <c r="P19" s="41"/>
      <c r="Q19" s="41"/>
      <c r="R19" s="41"/>
      <c r="S19" s="41"/>
      <c r="T19" s="41"/>
      <c r="U19" s="33"/>
      <c r="V19" s="41"/>
      <c r="W19" s="33"/>
    </row>
    <row r="20" ht="15" customHeight="1" spans="1:23">
      <c r="A20" s="34" t="s">
        <v>323</v>
      </c>
      <c r="B20" s="228" t="s">
        <v>339</v>
      </c>
      <c r="C20" s="137" t="s">
        <v>340</v>
      </c>
      <c r="D20" s="145" t="s">
        <v>69</v>
      </c>
      <c r="E20" s="34" t="s">
        <v>104</v>
      </c>
      <c r="F20" s="34" t="s">
        <v>105</v>
      </c>
      <c r="G20" s="34" t="s">
        <v>341</v>
      </c>
      <c r="H20" s="34" t="s">
        <v>314</v>
      </c>
      <c r="I20" s="151">
        <v>692800</v>
      </c>
      <c r="J20" s="151">
        <v>692800</v>
      </c>
      <c r="K20" s="151">
        <v>692800</v>
      </c>
      <c r="L20" s="41"/>
      <c r="M20" s="41"/>
      <c r="N20" s="41"/>
      <c r="O20" s="41"/>
      <c r="P20" s="41"/>
      <c r="Q20" s="41"/>
      <c r="R20" s="41"/>
      <c r="S20" s="41"/>
      <c r="T20" s="41"/>
      <c r="U20" s="33"/>
      <c r="V20" s="41"/>
      <c r="W20" s="33"/>
    </row>
    <row r="21" ht="15" customHeight="1" spans="1:23">
      <c r="A21" s="34" t="s">
        <v>323</v>
      </c>
      <c r="B21" s="227" t="s">
        <v>342</v>
      </c>
      <c r="C21" s="137" t="s">
        <v>343</v>
      </c>
      <c r="D21" s="145" t="s">
        <v>69</v>
      </c>
      <c r="E21" s="34" t="s">
        <v>104</v>
      </c>
      <c r="F21" s="34" t="s">
        <v>105</v>
      </c>
      <c r="G21" s="34" t="s">
        <v>341</v>
      </c>
      <c r="H21" s="34" t="s">
        <v>314</v>
      </c>
      <c r="I21" s="151">
        <v>800200</v>
      </c>
      <c r="J21" s="151">
        <v>800200</v>
      </c>
      <c r="K21" s="151">
        <v>800200</v>
      </c>
      <c r="L21" s="41"/>
      <c r="M21" s="41"/>
      <c r="N21" s="41"/>
      <c r="O21" s="41"/>
      <c r="P21" s="41"/>
      <c r="Q21" s="41"/>
      <c r="R21" s="41"/>
      <c r="S21" s="41"/>
      <c r="T21" s="41"/>
      <c r="U21" s="33"/>
      <c r="V21" s="41"/>
      <c r="W21" s="33"/>
    </row>
    <row r="22" ht="15" customHeight="1" spans="1:23">
      <c r="A22" s="34" t="s">
        <v>323</v>
      </c>
      <c r="B22" s="227" t="s">
        <v>342</v>
      </c>
      <c r="C22" s="137" t="s">
        <v>343</v>
      </c>
      <c r="D22" s="145" t="s">
        <v>69</v>
      </c>
      <c r="E22" s="34" t="s">
        <v>104</v>
      </c>
      <c r="F22" s="34" t="s">
        <v>105</v>
      </c>
      <c r="G22" s="34" t="s">
        <v>326</v>
      </c>
      <c r="H22" s="34" t="s">
        <v>265</v>
      </c>
      <c r="I22" s="151">
        <v>431400</v>
      </c>
      <c r="J22" s="151">
        <v>431400</v>
      </c>
      <c r="K22" s="151">
        <v>431400</v>
      </c>
      <c r="L22" s="41"/>
      <c r="M22" s="41"/>
      <c r="N22" s="41"/>
      <c r="O22" s="41"/>
      <c r="P22" s="41"/>
      <c r="Q22" s="41"/>
      <c r="R22" s="41"/>
      <c r="S22" s="41"/>
      <c r="T22" s="41"/>
      <c r="U22" s="33"/>
      <c r="V22" s="41"/>
      <c r="W22" s="33"/>
    </row>
    <row r="23" ht="15" customHeight="1" spans="1:23">
      <c r="A23" s="34" t="s">
        <v>323</v>
      </c>
      <c r="B23" s="227" t="s">
        <v>342</v>
      </c>
      <c r="C23" s="137" t="s">
        <v>343</v>
      </c>
      <c r="D23" s="145" t="s">
        <v>69</v>
      </c>
      <c r="E23" s="34" t="s">
        <v>104</v>
      </c>
      <c r="F23" s="34" t="s">
        <v>105</v>
      </c>
      <c r="G23" s="34" t="s">
        <v>344</v>
      </c>
      <c r="H23" s="34" t="s">
        <v>279</v>
      </c>
      <c r="I23" s="151">
        <v>12000</v>
      </c>
      <c r="J23" s="151">
        <v>12000</v>
      </c>
      <c r="K23" s="151">
        <v>12000</v>
      </c>
      <c r="L23" s="41"/>
      <c r="M23" s="41"/>
      <c r="N23" s="41"/>
      <c r="O23" s="41"/>
      <c r="P23" s="41"/>
      <c r="Q23" s="41"/>
      <c r="R23" s="41"/>
      <c r="S23" s="41"/>
      <c r="T23" s="41"/>
      <c r="U23" s="33"/>
      <c r="V23" s="41"/>
      <c r="W23" s="33"/>
    </row>
    <row r="24" ht="15" customHeight="1" spans="1:23">
      <c r="A24" s="34" t="s">
        <v>323</v>
      </c>
      <c r="B24" s="227" t="s">
        <v>342</v>
      </c>
      <c r="C24" s="137" t="s">
        <v>343</v>
      </c>
      <c r="D24" s="145" t="s">
        <v>69</v>
      </c>
      <c r="E24" s="34" t="s">
        <v>104</v>
      </c>
      <c r="F24" s="34" t="s">
        <v>105</v>
      </c>
      <c r="G24" s="34" t="s">
        <v>345</v>
      </c>
      <c r="H24" s="34" t="s">
        <v>276</v>
      </c>
      <c r="I24" s="151">
        <v>3600</v>
      </c>
      <c r="J24" s="151">
        <v>3600</v>
      </c>
      <c r="K24" s="151">
        <v>3600</v>
      </c>
      <c r="L24" s="41"/>
      <c r="M24" s="41"/>
      <c r="N24" s="41"/>
      <c r="O24" s="41"/>
      <c r="P24" s="41"/>
      <c r="Q24" s="41"/>
      <c r="R24" s="41"/>
      <c r="S24" s="41"/>
      <c r="T24" s="41"/>
      <c r="U24" s="33"/>
      <c r="V24" s="41"/>
      <c r="W24" s="33"/>
    </row>
    <row r="25" ht="15" customHeight="1" spans="1:23">
      <c r="A25" s="34" t="s">
        <v>323</v>
      </c>
      <c r="B25" s="227" t="s">
        <v>346</v>
      </c>
      <c r="C25" s="137" t="s">
        <v>347</v>
      </c>
      <c r="D25" s="145" t="s">
        <v>69</v>
      </c>
      <c r="E25" s="34" t="s">
        <v>104</v>
      </c>
      <c r="F25" s="34" t="s">
        <v>105</v>
      </c>
      <c r="G25" s="34" t="s">
        <v>348</v>
      </c>
      <c r="H25" s="34" t="s">
        <v>349</v>
      </c>
      <c r="I25" s="151">
        <v>200000</v>
      </c>
      <c r="J25" s="151">
        <v>200000</v>
      </c>
      <c r="K25" s="151">
        <v>200000</v>
      </c>
      <c r="L25" s="41"/>
      <c r="M25" s="41"/>
      <c r="N25" s="41"/>
      <c r="O25" s="41"/>
      <c r="P25" s="41"/>
      <c r="Q25" s="41"/>
      <c r="R25" s="41"/>
      <c r="S25" s="41"/>
      <c r="T25" s="41"/>
      <c r="U25" s="33"/>
      <c r="V25" s="41"/>
      <c r="W25" s="33"/>
    </row>
    <row r="26" ht="15" customHeight="1" spans="1:23">
      <c r="A26" s="34" t="s">
        <v>323</v>
      </c>
      <c r="B26" s="227" t="s">
        <v>346</v>
      </c>
      <c r="C26" s="137" t="s">
        <v>347</v>
      </c>
      <c r="D26" s="145" t="s">
        <v>69</v>
      </c>
      <c r="E26" s="34" t="s">
        <v>104</v>
      </c>
      <c r="F26" s="34" t="s">
        <v>105</v>
      </c>
      <c r="G26" s="34" t="s">
        <v>326</v>
      </c>
      <c r="H26" s="34" t="s">
        <v>265</v>
      </c>
      <c r="I26" s="151">
        <v>60000</v>
      </c>
      <c r="J26" s="151">
        <v>60000</v>
      </c>
      <c r="K26" s="151">
        <v>60000</v>
      </c>
      <c r="L26" s="41"/>
      <c r="M26" s="41"/>
      <c r="N26" s="41"/>
      <c r="O26" s="41"/>
      <c r="P26" s="41"/>
      <c r="Q26" s="41"/>
      <c r="R26" s="41"/>
      <c r="S26" s="41"/>
      <c r="T26" s="41"/>
      <c r="U26" s="33"/>
      <c r="V26" s="41"/>
      <c r="W26" s="33"/>
    </row>
    <row r="27" ht="15" customHeight="1" spans="1:23">
      <c r="A27" s="34" t="s">
        <v>350</v>
      </c>
      <c r="B27" s="227" t="s">
        <v>351</v>
      </c>
      <c r="C27" s="146" t="s">
        <v>352</v>
      </c>
      <c r="D27" s="145" t="s">
        <v>69</v>
      </c>
      <c r="E27" s="34" t="s">
        <v>104</v>
      </c>
      <c r="F27" s="34" t="s">
        <v>105</v>
      </c>
      <c r="G27" s="34" t="s">
        <v>348</v>
      </c>
      <c r="H27" s="34" t="s">
        <v>349</v>
      </c>
      <c r="I27" s="152">
        <v>520452.66</v>
      </c>
      <c r="J27" s="153"/>
      <c r="K27" s="33"/>
      <c r="L27" s="41"/>
      <c r="M27" s="41"/>
      <c r="N27" s="41"/>
      <c r="O27" s="41"/>
      <c r="P27" s="41"/>
      <c r="Q27" s="41"/>
      <c r="R27" s="152">
        <v>520452.66</v>
      </c>
      <c r="S27" s="41"/>
      <c r="T27" s="41"/>
      <c r="U27" s="33"/>
      <c r="V27" s="41"/>
      <c r="W27" s="152">
        <v>520452.66</v>
      </c>
    </row>
    <row r="28" ht="15" customHeight="1" spans="1:23">
      <c r="A28" s="34" t="s">
        <v>353</v>
      </c>
      <c r="B28" s="227" t="s">
        <v>354</v>
      </c>
      <c r="C28" s="137" t="s">
        <v>355</v>
      </c>
      <c r="D28" s="145" t="s">
        <v>69</v>
      </c>
      <c r="E28" s="34">
        <v>2013699</v>
      </c>
      <c r="F28" s="34" t="s">
        <v>106</v>
      </c>
      <c r="G28" s="34" t="s">
        <v>326</v>
      </c>
      <c r="H28" s="34" t="s">
        <v>265</v>
      </c>
      <c r="I28" s="152">
        <v>2046</v>
      </c>
      <c r="J28" s="33"/>
      <c r="K28" s="33"/>
      <c r="L28" s="41"/>
      <c r="M28" s="41"/>
      <c r="N28" s="154">
        <v>2046</v>
      </c>
      <c r="O28" s="41"/>
      <c r="P28" s="41"/>
      <c r="Q28" s="41"/>
      <c r="R28" s="41"/>
      <c r="S28" s="41"/>
      <c r="T28" s="41"/>
      <c r="U28" s="33"/>
      <c r="V28" s="41"/>
      <c r="W28" s="33"/>
    </row>
    <row r="29" ht="18.75" customHeight="1" spans="1:23">
      <c r="A29" s="37" t="s">
        <v>188</v>
      </c>
      <c r="B29" s="38"/>
      <c r="C29" s="38"/>
      <c r="D29" s="38"/>
      <c r="E29" s="38"/>
      <c r="F29" s="38"/>
      <c r="G29" s="38"/>
      <c r="H29" s="39"/>
      <c r="I29" s="86">
        <f>SUM(I10:I28)</f>
        <v>9322498.66</v>
      </c>
      <c r="J29" s="86">
        <f>SUM(J10:J28)</f>
        <v>8800000</v>
      </c>
      <c r="K29" s="86">
        <f>SUM(K10:K28)</f>
        <v>8800000</v>
      </c>
      <c r="L29" s="86">
        <f t="shared" ref="L29:W29" si="0">SUM(L10:L28)</f>
        <v>0</v>
      </c>
      <c r="M29" s="86">
        <f t="shared" si="0"/>
        <v>0</v>
      </c>
      <c r="N29" s="86">
        <f t="shared" si="0"/>
        <v>2046</v>
      </c>
      <c r="O29" s="86">
        <f t="shared" si="0"/>
        <v>0</v>
      </c>
      <c r="P29" s="86">
        <f t="shared" si="0"/>
        <v>0</v>
      </c>
      <c r="Q29" s="86">
        <f t="shared" si="0"/>
        <v>0</v>
      </c>
      <c r="R29" s="86">
        <f t="shared" si="0"/>
        <v>520452.66</v>
      </c>
      <c r="S29" s="86">
        <f t="shared" si="0"/>
        <v>0</v>
      </c>
      <c r="T29" s="86">
        <f t="shared" si="0"/>
        <v>0</v>
      </c>
      <c r="U29" s="86">
        <f t="shared" si="0"/>
        <v>0</v>
      </c>
      <c r="V29" s="86">
        <f t="shared" si="0"/>
        <v>0</v>
      </c>
      <c r="W29" s="86">
        <f t="shared" si="0"/>
        <v>520452.66</v>
      </c>
    </row>
  </sheetData>
  <mergeCells count="28">
    <mergeCell ref="A3:W3"/>
    <mergeCell ref="A4:H4"/>
    <mergeCell ref="J5:M5"/>
    <mergeCell ref="N5:P5"/>
    <mergeCell ref="R5:W5"/>
    <mergeCell ref="A29:H2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1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356</v>
      </c>
    </row>
    <row r="3" ht="39.75" customHeight="1" spans="1:10">
      <c r="A3" s="71" t="str">
        <f>"2025"&amp;"年部门项目支出绩效目标表"</f>
        <v>2025年部门项目支出绩效目标表</v>
      </c>
      <c r="B3" s="4"/>
      <c r="C3" s="4"/>
      <c r="D3" s="4"/>
      <c r="E3" s="4"/>
      <c r="F3" s="72"/>
      <c r="G3" s="4"/>
      <c r="H3" s="72"/>
      <c r="I3" s="72"/>
      <c r="J3" s="4"/>
    </row>
    <row r="4" ht="17.25" customHeight="1" spans="1:1">
      <c r="A4" s="5" t="s">
        <v>197</v>
      </c>
    </row>
    <row r="5" ht="44.25" customHeight="1" spans="1:10">
      <c r="A5" s="73" t="s">
        <v>201</v>
      </c>
      <c r="B5" s="73" t="s">
        <v>357</v>
      </c>
      <c r="C5" s="73" t="s">
        <v>358</v>
      </c>
      <c r="D5" s="73" t="s">
        <v>359</v>
      </c>
      <c r="E5" s="73" t="s">
        <v>360</v>
      </c>
      <c r="F5" s="74" t="s">
        <v>361</v>
      </c>
      <c r="G5" s="73" t="s">
        <v>362</v>
      </c>
      <c r="H5" s="74" t="s">
        <v>363</v>
      </c>
      <c r="I5" s="74" t="s">
        <v>364</v>
      </c>
      <c r="J5" s="73" t="s">
        <v>365</v>
      </c>
    </row>
    <row r="6" ht="18.75" customHeight="1" spans="1:10">
      <c r="A6" s="140">
        <v>1</v>
      </c>
      <c r="B6" s="140">
        <v>2</v>
      </c>
      <c r="C6" s="140">
        <v>3</v>
      </c>
      <c r="D6" s="140">
        <v>4</v>
      </c>
      <c r="E6" s="140">
        <v>5</v>
      </c>
      <c r="F6" s="41">
        <v>6</v>
      </c>
      <c r="G6" s="140">
        <v>7</v>
      </c>
      <c r="H6" s="41">
        <v>8</v>
      </c>
      <c r="I6" s="41">
        <v>9</v>
      </c>
      <c r="J6" s="140">
        <v>10</v>
      </c>
    </row>
    <row r="7" ht="42" customHeight="1" spans="1:10">
      <c r="A7" s="141" t="s">
        <v>340</v>
      </c>
      <c r="B7" s="142" t="s">
        <v>366</v>
      </c>
      <c r="C7" s="142" t="s">
        <v>367</v>
      </c>
      <c r="D7" s="142" t="s">
        <v>368</v>
      </c>
      <c r="E7" s="142" t="s">
        <v>369</v>
      </c>
      <c r="F7" s="142" t="s">
        <v>370</v>
      </c>
      <c r="G7" s="142" t="s">
        <v>371</v>
      </c>
      <c r="H7" s="142" t="s">
        <v>372</v>
      </c>
      <c r="I7" s="142" t="s">
        <v>373</v>
      </c>
      <c r="J7" s="142" t="s">
        <v>374</v>
      </c>
    </row>
    <row r="8" ht="42" customHeight="1" spans="1:10">
      <c r="A8" s="141"/>
      <c r="B8" s="142"/>
      <c r="C8" s="142" t="s">
        <v>367</v>
      </c>
      <c r="D8" s="142" t="s">
        <v>375</v>
      </c>
      <c r="E8" s="142" t="s">
        <v>376</v>
      </c>
      <c r="F8" s="142" t="s">
        <v>370</v>
      </c>
      <c r="G8" s="142" t="s">
        <v>377</v>
      </c>
      <c r="H8" s="142" t="s">
        <v>378</v>
      </c>
      <c r="I8" s="142" t="s">
        <v>379</v>
      </c>
      <c r="J8" s="142" t="s">
        <v>380</v>
      </c>
    </row>
    <row r="9" ht="42" customHeight="1" spans="1:10">
      <c r="A9" s="141"/>
      <c r="B9" s="142"/>
      <c r="C9" s="142" t="s">
        <v>367</v>
      </c>
      <c r="D9" s="142" t="s">
        <v>375</v>
      </c>
      <c r="E9" s="142" t="s">
        <v>381</v>
      </c>
      <c r="F9" s="142" t="s">
        <v>370</v>
      </c>
      <c r="G9" s="142" t="s">
        <v>377</v>
      </c>
      <c r="H9" s="142" t="s">
        <v>378</v>
      </c>
      <c r="I9" s="142" t="s">
        <v>379</v>
      </c>
      <c r="J9" s="142" t="s">
        <v>381</v>
      </c>
    </row>
    <row r="10" ht="42" customHeight="1" spans="1:10">
      <c r="A10" s="141"/>
      <c r="B10" s="142"/>
      <c r="C10" s="142" t="s">
        <v>382</v>
      </c>
      <c r="D10" s="142" t="s">
        <v>383</v>
      </c>
      <c r="E10" s="142" t="s">
        <v>384</v>
      </c>
      <c r="F10" s="142" t="s">
        <v>370</v>
      </c>
      <c r="G10" s="142" t="s">
        <v>377</v>
      </c>
      <c r="H10" s="142" t="s">
        <v>378</v>
      </c>
      <c r="I10" s="142" t="s">
        <v>379</v>
      </c>
      <c r="J10" s="142" t="s">
        <v>384</v>
      </c>
    </row>
    <row r="11" ht="42" customHeight="1" spans="1:10">
      <c r="A11" s="141"/>
      <c r="B11" s="142"/>
      <c r="C11" s="142" t="s">
        <v>385</v>
      </c>
      <c r="D11" s="142" t="s">
        <v>386</v>
      </c>
      <c r="E11" s="142" t="s">
        <v>387</v>
      </c>
      <c r="F11" s="142" t="s">
        <v>370</v>
      </c>
      <c r="G11" s="142" t="s">
        <v>388</v>
      </c>
      <c r="H11" s="142" t="s">
        <v>378</v>
      </c>
      <c r="I11" s="142" t="s">
        <v>379</v>
      </c>
      <c r="J11" s="142" t="s">
        <v>389</v>
      </c>
    </row>
    <row r="12" ht="42" customHeight="1" spans="1:10">
      <c r="A12" s="141"/>
      <c r="B12" s="142"/>
      <c r="C12" s="142" t="s">
        <v>385</v>
      </c>
      <c r="D12" s="142" t="s">
        <v>386</v>
      </c>
      <c r="E12" s="142" t="s">
        <v>390</v>
      </c>
      <c r="F12" s="142" t="s">
        <v>370</v>
      </c>
      <c r="G12" s="142" t="s">
        <v>388</v>
      </c>
      <c r="H12" s="142" t="s">
        <v>378</v>
      </c>
      <c r="I12" s="142" t="s">
        <v>379</v>
      </c>
      <c r="J12" s="142" t="s">
        <v>391</v>
      </c>
    </row>
    <row r="13" ht="42" customHeight="1" spans="1:10">
      <c r="A13" s="141" t="s">
        <v>343</v>
      </c>
      <c r="B13" s="142" t="s">
        <v>392</v>
      </c>
      <c r="C13" s="142" t="s">
        <v>367</v>
      </c>
      <c r="D13" s="142" t="s">
        <v>368</v>
      </c>
      <c r="E13" s="142" t="s">
        <v>393</v>
      </c>
      <c r="F13" s="142" t="s">
        <v>394</v>
      </c>
      <c r="G13" s="142" t="s">
        <v>395</v>
      </c>
      <c r="H13" s="142" t="s">
        <v>396</v>
      </c>
      <c r="I13" s="142" t="s">
        <v>373</v>
      </c>
      <c r="J13" s="142" t="s">
        <v>397</v>
      </c>
    </row>
    <row r="14" ht="42" customHeight="1" spans="1:10">
      <c r="A14" s="141"/>
      <c r="B14" s="142"/>
      <c r="C14" s="142" t="s">
        <v>367</v>
      </c>
      <c r="D14" s="142" t="s">
        <v>375</v>
      </c>
      <c r="E14" s="142" t="s">
        <v>398</v>
      </c>
      <c r="F14" s="142" t="s">
        <v>370</v>
      </c>
      <c r="G14" s="142" t="s">
        <v>377</v>
      </c>
      <c r="H14" s="142" t="s">
        <v>378</v>
      </c>
      <c r="I14" s="142" t="s">
        <v>379</v>
      </c>
      <c r="J14" s="142" t="s">
        <v>399</v>
      </c>
    </row>
    <row r="15" ht="42" customHeight="1" spans="1:10">
      <c r="A15" s="141"/>
      <c r="B15" s="142"/>
      <c r="C15" s="142" t="s">
        <v>367</v>
      </c>
      <c r="D15" s="142" t="s">
        <v>375</v>
      </c>
      <c r="E15" s="142" t="s">
        <v>400</v>
      </c>
      <c r="F15" s="142" t="s">
        <v>370</v>
      </c>
      <c r="G15" s="142" t="s">
        <v>377</v>
      </c>
      <c r="H15" s="142" t="s">
        <v>378</v>
      </c>
      <c r="I15" s="142" t="s">
        <v>379</v>
      </c>
      <c r="J15" s="142" t="s">
        <v>401</v>
      </c>
    </row>
    <row r="16" ht="42" customHeight="1" spans="1:10">
      <c r="A16" s="141"/>
      <c r="B16" s="142"/>
      <c r="C16" s="142" t="s">
        <v>382</v>
      </c>
      <c r="D16" s="142" t="s">
        <v>383</v>
      </c>
      <c r="E16" s="142" t="s">
        <v>402</v>
      </c>
      <c r="F16" s="142" t="s">
        <v>370</v>
      </c>
      <c r="G16" s="142" t="s">
        <v>377</v>
      </c>
      <c r="H16" s="142" t="s">
        <v>378</v>
      </c>
      <c r="I16" s="142" t="s">
        <v>379</v>
      </c>
      <c r="J16" s="142" t="s">
        <v>399</v>
      </c>
    </row>
    <row r="17" ht="42" customHeight="1" spans="1:10">
      <c r="A17" s="141"/>
      <c r="B17" s="142"/>
      <c r="C17" s="142" t="s">
        <v>382</v>
      </c>
      <c r="D17" s="142" t="s">
        <v>383</v>
      </c>
      <c r="E17" s="142" t="s">
        <v>403</v>
      </c>
      <c r="F17" s="142" t="s">
        <v>370</v>
      </c>
      <c r="G17" s="142" t="s">
        <v>377</v>
      </c>
      <c r="H17" s="142" t="s">
        <v>378</v>
      </c>
      <c r="I17" s="142" t="s">
        <v>379</v>
      </c>
      <c r="J17" s="142" t="s">
        <v>401</v>
      </c>
    </row>
    <row r="18" ht="42" customHeight="1" spans="1:10">
      <c r="A18" s="141"/>
      <c r="B18" s="142"/>
      <c r="C18" s="142" t="s">
        <v>385</v>
      </c>
      <c r="D18" s="142" t="s">
        <v>386</v>
      </c>
      <c r="E18" s="142" t="s">
        <v>402</v>
      </c>
      <c r="F18" s="142" t="s">
        <v>370</v>
      </c>
      <c r="G18" s="142" t="s">
        <v>377</v>
      </c>
      <c r="H18" s="142" t="s">
        <v>378</v>
      </c>
      <c r="I18" s="142" t="s">
        <v>379</v>
      </c>
      <c r="J18" s="142" t="s">
        <v>399</v>
      </c>
    </row>
    <row r="19" ht="42" customHeight="1" spans="1:10">
      <c r="A19" s="141"/>
      <c r="B19" s="142"/>
      <c r="C19" s="142" t="s">
        <v>385</v>
      </c>
      <c r="D19" s="142" t="s">
        <v>386</v>
      </c>
      <c r="E19" s="142" t="s">
        <v>404</v>
      </c>
      <c r="F19" s="142" t="s">
        <v>370</v>
      </c>
      <c r="G19" s="142" t="s">
        <v>377</v>
      </c>
      <c r="H19" s="142" t="s">
        <v>378</v>
      </c>
      <c r="I19" s="142" t="s">
        <v>379</v>
      </c>
      <c r="J19" s="142" t="s">
        <v>401</v>
      </c>
    </row>
    <row r="20" ht="42" customHeight="1" spans="1:10">
      <c r="A20" s="141" t="s">
        <v>347</v>
      </c>
      <c r="B20" s="142" t="s">
        <v>405</v>
      </c>
      <c r="C20" s="142" t="s">
        <v>367</v>
      </c>
      <c r="D20" s="142" t="s">
        <v>375</v>
      </c>
      <c r="E20" s="142" t="s">
        <v>406</v>
      </c>
      <c r="F20" s="142" t="s">
        <v>370</v>
      </c>
      <c r="G20" s="142" t="s">
        <v>407</v>
      </c>
      <c r="H20" s="142" t="s">
        <v>378</v>
      </c>
      <c r="I20" s="142" t="s">
        <v>379</v>
      </c>
      <c r="J20" s="142" t="s">
        <v>408</v>
      </c>
    </row>
    <row r="21" ht="42" customHeight="1" spans="1:10">
      <c r="A21" s="141"/>
      <c r="B21" s="142"/>
      <c r="C21" s="142" t="s">
        <v>382</v>
      </c>
      <c r="D21" s="142" t="s">
        <v>383</v>
      </c>
      <c r="E21" s="142" t="s">
        <v>409</v>
      </c>
      <c r="F21" s="142" t="s">
        <v>370</v>
      </c>
      <c r="G21" s="142" t="s">
        <v>409</v>
      </c>
      <c r="H21" s="142" t="s">
        <v>378</v>
      </c>
      <c r="I21" s="142" t="s">
        <v>379</v>
      </c>
      <c r="J21" s="142" t="s">
        <v>408</v>
      </c>
    </row>
    <row r="22" ht="42" customHeight="1" spans="1:10">
      <c r="A22" s="141"/>
      <c r="B22" s="142"/>
      <c r="C22" s="142" t="s">
        <v>385</v>
      </c>
      <c r="D22" s="142" t="s">
        <v>386</v>
      </c>
      <c r="E22" s="142" t="s">
        <v>410</v>
      </c>
      <c r="F22" s="142" t="s">
        <v>370</v>
      </c>
      <c r="G22" s="142" t="s">
        <v>377</v>
      </c>
      <c r="H22" s="142" t="s">
        <v>378</v>
      </c>
      <c r="I22" s="142" t="s">
        <v>379</v>
      </c>
      <c r="J22" s="142" t="s">
        <v>408</v>
      </c>
    </row>
    <row r="23" ht="42" customHeight="1" spans="1:10">
      <c r="A23" s="141" t="s">
        <v>325</v>
      </c>
      <c r="B23" s="142" t="s">
        <v>411</v>
      </c>
      <c r="C23" s="142" t="s">
        <v>367</v>
      </c>
      <c r="D23" s="142" t="s">
        <v>375</v>
      </c>
      <c r="E23" s="142" t="s">
        <v>412</v>
      </c>
      <c r="F23" s="142" t="s">
        <v>370</v>
      </c>
      <c r="G23" s="142" t="s">
        <v>413</v>
      </c>
      <c r="H23" s="142" t="s">
        <v>378</v>
      </c>
      <c r="I23" s="142" t="s">
        <v>379</v>
      </c>
      <c r="J23" s="142" t="s">
        <v>413</v>
      </c>
    </row>
    <row r="24" ht="42" customHeight="1" spans="1:10">
      <c r="A24" s="141"/>
      <c r="B24" s="142"/>
      <c r="C24" s="142" t="s">
        <v>367</v>
      </c>
      <c r="D24" s="142" t="s">
        <v>414</v>
      </c>
      <c r="E24" s="142" t="s">
        <v>415</v>
      </c>
      <c r="F24" s="142" t="s">
        <v>416</v>
      </c>
      <c r="G24" s="142" t="s">
        <v>417</v>
      </c>
      <c r="H24" s="142" t="s">
        <v>418</v>
      </c>
      <c r="I24" s="142" t="s">
        <v>373</v>
      </c>
      <c r="J24" s="142" t="s">
        <v>419</v>
      </c>
    </row>
    <row r="25" ht="42" customHeight="1" spans="1:10">
      <c r="A25" s="141"/>
      <c r="B25" s="142"/>
      <c r="C25" s="142" t="s">
        <v>382</v>
      </c>
      <c r="D25" s="142" t="s">
        <v>383</v>
      </c>
      <c r="E25" s="142" t="s">
        <v>420</v>
      </c>
      <c r="F25" s="142" t="s">
        <v>370</v>
      </c>
      <c r="G25" s="142" t="s">
        <v>421</v>
      </c>
      <c r="H25" s="142" t="s">
        <v>378</v>
      </c>
      <c r="I25" s="142" t="s">
        <v>379</v>
      </c>
      <c r="J25" s="142" t="s">
        <v>422</v>
      </c>
    </row>
    <row r="26" ht="42" customHeight="1" spans="1:10">
      <c r="A26" s="141"/>
      <c r="B26" s="142"/>
      <c r="C26" s="142" t="s">
        <v>385</v>
      </c>
      <c r="D26" s="142" t="s">
        <v>386</v>
      </c>
      <c r="E26" s="142" t="s">
        <v>423</v>
      </c>
      <c r="F26" s="142" t="s">
        <v>370</v>
      </c>
      <c r="G26" s="142" t="s">
        <v>388</v>
      </c>
      <c r="H26" s="142" t="s">
        <v>378</v>
      </c>
      <c r="I26" s="142" t="s">
        <v>379</v>
      </c>
      <c r="J26" s="142" t="s">
        <v>424</v>
      </c>
    </row>
    <row r="27" ht="42" customHeight="1" spans="1:10">
      <c r="A27" s="143" t="s">
        <v>425</v>
      </c>
      <c r="B27" s="142" t="s">
        <v>426</v>
      </c>
      <c r="C27" s="142" t="s">
        <v>367</v>
      </c>
      <c r="D27" s="142" t="s">
        <v>375</v>
      </c>
      <c r="E27" s="142" t="s">
        <v>427</v>
      </c>
      <c r="F27" s="142" t="s">
        <v>370</v>
      </c>
      <c r="G27" s="142" t="s">
        <v>428</v>
      </c>
      <c r="H27" s="142" t="s">
        <v>378</v>
      </c>
      <c r="I27" s="142" t="s">
        <v>379</v>
      </c>
      <c r="J27" s="142" t="s">
        <v>428</v>
      </c>
    </row>
    <row r="28" ht="42" customHeight="1" spans="1:10">
      <c r="A28" s="143"/>
      <c r="B28" s="142"/>
      <c r="C28" s="142" t="s">
        <v>367</v>
      </c>
      <c r="D28" s="142" t="s">
        <v>375</v>
      </c>
      <c r="E28" s="142" t="s">
        <v>429</v>
      </c>
      <c r="F28" s="142" t="s">
        <v>370</v>
      </c>
      <c r="G28" s="142" t="s">
        <v>430</v>
      </c>
      <c r="H28" s="142" t="s">
        <v>378</v>
      </c>
      <c r="I28" s="142" t="s">
        <v>379</v>
      </c>
      <c r="J28" s="142" t="s">
        <v>430</v>
      </c>
    </row>
    <row r="29" ht="42" customHeight="1" spans="1:10">
      <c r="A29" s="143"/>
      <c r="B29" s="142"/>
      <c r="C29" s="142" t="s">
        <v>367</v>
      </c>
      <c r="D29" s="142" t="s">
        <v>375</v>
      </c>
      <c r="E29" s="142" t="s">
        <v>431</v>
      </c>
      <c r="F29" s="142" t="s">
        <v>370</v>
      </c>
      <c r="G29" s="142" t="s">
        <v>430</v>
      </c>
      <c r="H29" s="142" t="s">
        <v>378</v>
      </c>
      <c r="I29" s="142" t="s">
        <v>379</v>
      </c>
      <c r="J29" s="142" t="s">
        <v>430</v>
      </c>
    </row>
    <row r="30" ht="42" customHeight="1" spans="1:10">
      <c r="A30" s="143"/>
      <c r="B30" s="142"/>
      <c r="C30" s="142" t="s">
        <v>367</v>
      </c>
      <c r="D30" s="142" t="s">
        <v>375</v>
      </c>
      <c r="E30" s="142" t="s">
        <v>432</v>
      </c>
      <c r="F30" s="142" t="s">
        <v>370</v>
      </c>
      <c r="G30" s="142" t="s">
        <v>433</v>
      </c>
      <c r="H30" s="142" t="s">
        <v>378</v>
      </c>
      <c r="I30" s="142" t="s">
        <v>379</v>
      </c>
      <c r="J30" s="142" t="s">
        <v>433</v>
      </c>
    </row>
    <row r="31" ht="42" customHeight="1" spans="1:10">
      <c r="A31" s="143"/>
      <c r="B31" s="142"/>
      <c r="C31" s="142" t="s">
        <v>367</v>
      </c>
      <c r="D31" s="142" t="s">
        <v>375</v>
      </c>
      <c r="E31" s="142" t="s">
        <v>434</v>
      </c>
      <c r="F31" s="142" t="s">
        <v>370</v>
      </c>
      <c r="G31" s="142" t="s">
        <v>435</v>
      </c>
      <c r="H31" s="142" t="s">
        <v>378</v>
      </c>
      <c r="I31" s="142" t="s">
        <v>379</v>
      </c>
      <c r="J31" s="142" t="s">
        <v>435</v>
      </c>
    </row>
    <row r="32" ht="42" customHeight="1" spans="1:10">
      <c r="A32" s="143"/>
      <c r="B32" s="142"/>
      <c r="C32" s="142" t="s">
        <v>382</v>
      </c>
      <c r="D32" s="142" t="s">
        <v>383</v>
      </c>
      <c r="E32" s="142" t="s">
        <v>436</v>
      </c>
      <c r="F32" s="142" t="s">
        <v>370</v>
      </c>
      <c r="G32" s="142" t="s">
        <v>437</v>
      </c>
      <c r="H32" s="142" t="s">
        <v>378</v>
      </c>
      <c r="I32" s="142" t="s">
        <v>379</v>
      </c>
      <c r="J32" s="142" t="s">
        <v>436</v>
      </c>
    </row>
    <row r="33" ht="42" customHeight="1" spans="1:10">
      <c r="A33" s="143"/>
      <c r="B33" s="142"/>
      <c r="C33" s="142" t="s">
        <v>385</v>
      </c>
      <c r="D33" s="142" t="s">
        <v>386</v>
      </c>
      <c r="E33" s="142" t="s">
        <v>438</v>
      </c>
      <c r="F33" s="142" t="s">
        <v>394</v>
      </c>
      <c r="G33" s="142" t="s">
        <v>439</v>
      </c>
      <c r="H33" s="142" t="s">
        <v>378</v>
      </c>
      <c r="I33" s="142" t="s">
        <v>379</v>
      </c>
      <c r="J33" s="142" t="s">
        <v>438</v>
      </c>
    </row>
    <row r="34" ht="42" customHeight="1" spans="1:10">
      <c r="A34" s="141" t="s">
        <v>352</v>
      </c>
      <c r="B34" s="142" t="s">
        <v>405</v>
      </c>
      <c r="C34" s="142" t="s">
        <v>367</v>
      </c>
      <c r="D34" s="142" t="s">
        <v>375</v>
      </c>
      <c r="E34" s="142" t="s">
        <v>406</v>
      </c>
      <c r="F34" s="142" t="s">
        <v>370</v>
      </c>
      <c r="G34" s="142" t="s">
        <v>377</v>
      </c>
      <c r="H34" s="142" t="s">
        <v>378</v>
      </c>
      <c r="I34" s="142" t="s">
        <v>379</v>
      </c>
      <c r="J34" s="142" t="s">
        <v>408</v>
      </c>
    </row>
    <row r="35" ht="42" customHeight="1" spans="1:10">
      <c r="A35" s="141"/>
      <c r="B35" s="142"/>
      <c r="C35" s="142" t="s">
        <v>382</v>
      </c>
      <c r="D35" s="142" t="s">
        <v>383</v>
      </c>
      <c r="E35" s="142" t="s">
        <v>409</v>
      </c>
      <c r="F35" s="142" t="s">
        <v>370</v>
      </c>
      <c r="G35" s="142" t="s">
        <v>377</v>
      </c>
      <c r="H35" s="142" t="s">
        <v>378</v>
      </c>
      <c r="I35" s="142" t="s">
        <v>379</v>
      </c>
      <c r="J35" s="142" t="s">
        <v>408</v>
      </c>
    </row>
    <row r="36" ht="87" customHeight="1" spans="1:10">
      <c r="A36" s="141"/>
      <c r="B36" s="142"/>
      <c r="C36" s="142" t="s">
        <v>385</v>
      </c>
      <c r="D36" s="142" t="s">
        <v>386</v>
      </c>
      <c r="E36" s="142" t="s">
        <v>410</v>
      </c>
      <c r="F36" s="142" t="s">
        <v>370</v>
      </c>
      <c r="G36" s="142" t="s">
        <v>377</v>
      </c>
      <c r="H36" s="142" t="s">
        <v>378</v>
      </c>
      <c r="I36" s="142" t="s">
        <v>379</v>
      </c>
      <c r="J36" s="142" t="s">
        <v>408</v>
      </c>
    </row>
    <row r="37" ht="42" customHeight="1" spans="1:10">
      <c r="A37" s="141" t="s">
        <v>330</v>
      </c>
      <c r="B37" s="142" t="s">
        <v>440</v>
      </c>
      <c r="C37" s="142" t="s">
        <v>367</v>
      </c>
      <c r="D37" s="142" t="s">
        <v>368</v>
      </c>
      <c r="E37" s="142" t="s">
        <v>441</v>
      </c>
      <c r="F37" s="142" t="s">
        <v>394</v>
      </c>
      <c r="G37" s="142" t="s">
        <v>84</v>
      </c>
      <c r="H37" s="142" t="s">
        <v>442</v>
      </c>
      <c r="I37" s="142" t="s">
        <v>373</v>
      </c>
      <c r="J37" s="142" t="s">
        <v>443</v>
      </c>
    </row>
    <row r="38" ht="42" customHeight="1" spans="1:10">
      <c r="A38" s="141"/>
      <c r="B38" s="142"/>
      <c r="C38" s="142" t="s">
        <v>367</v>
      </c>
      <c r="D38" s="142" t="s">
        <v>368</v>
      </c>
      <c r="E38" s="142" t="s">
        <v>444</v>
      </c>
      <c r="F38" s="142" t="s">
        <v>394</v>
      </c>
      <c r="G38" s="142" t="s">
        <v>445</v>
      </c>
      <c r="H38" s="142" t="s">
        <v>446</v>
      </c>
      <c r="I38" s="142" t="s">
        <v>373</v>
      </c>
      <c r="J38" s="142" t="s">
        <v>447</v>
      </c>
    </row>
    <row r="39" ht="42" customHeight="1" spans="1:10">
      <c r="A39" s="141"/>
      <c r="B39" s="142"/>
      <c r="C39" s="142" t="s">
        <v>367</v>
      </c>
      <c r="D39" s="142" t="s">
        <v>368</v>
      </c>
      <c r="E39" s="142" t="s">
        <v>448</v>
      </c>
      <c r="F39" s="142" t="s">
        <v>394</v>
      </c>
      <c r="G39" s="142" t="s">
        <v>449</v>
      </c>
      <c r="H39" s="142" t="s">
        <v>446</v>
      </c>
      <c r="I39" s="142" t="s">
        <v>373</v>
      </c>
      <c r="J39" s="142" t="s">
        <v>450</v>
      </c>
    </row>
    <row r="40" ht="42" customHeight="1" spans="1:10">
      <c r="A40" s="141"/>
      <c r="B40" s="142"/>
      <c r="C40" s="142" t="s">
        <v>367</v>
      </c>
      <c r="D40" s="142" t="s">
        <v>368</v>
      </c>
      <c r="E40" s="142" t="s">
        <v>451</v>
      </c>
      <c r="F40" s="142" t="s">
        <v>394</v>
      </c>
      <c r="G40" s="142" t="s">
        <v>85</v>
      </c>
      <c r="H40" s="142" t="s">
        <v>452</v>
      </c>
      <c r="I40" s="142" t="s">
        <v>373</v>
      </c>
      <c r="J40" s="142" t="s">
        <v>453</v>
      </c>
    </row>
    <row r="41" ht="42" customHeight="1" spans="1:10">
      <c r="A41" s="141"/>
      <c r="B41" s="142"/>
      <c r="C41" s="142" t="s">
        <v>367</v>
      </c>
      <c r="D41" s="142" t="s">
        <v>368</v>
      </c>
      <c r="E41" s="142" t="s">
        <v>454</v>
      </c>
      <c r="F41" s="142" t="s">
        <v>394</v>
      </c>
      <c r="G41" s="142" t="s">
        <v>455</v>
      </c>
      <c r="H41" s="142" t="s">
        <v>456</v>
      </c>
      <c r="I41" s="142" t="s">
        <v>373</v>
      </c>
      <c r="J41" s="142" t="s">
        <v>457</v>
      </c>
    </row>
    <row r="42" ht="42" customHeight="1" spans="1:10">
      <c r="A42" s="141"/>
      <c r="B42" s="142"/>
      <c r="C42" s="142" t="s">
        <v>367</v>
      </c>
      <c r="D42" s="142" t="s">
        <v>368</v>
      </c>
      <c r="E42" s="142" t="s">
        <v>458</v>
      </c>
      <c r="F42" s="142" t="s">
        <v>394</v>
      </c>
      <c r="G42" s="142" t="s">
        <v>90</v>
      </c>
      <c r="H42" s="142" t="s">
        <v>446</v>
      </c>
      <c r="I42" s="142" t="s">
        <v>373</v>
      </c>
      <c r="J42" s="142" t="s">
        <v>458</v>
      </c>
    </row>
    <row r="43" ht="42" customHeight="1" spans="1:10">
      <c r="A43" s="141"/>
      <c r="B43" s="142"/>
      <c r="C43" s="142" t="s">
        <v>367</v>
      </c>
      <c r="D43" s="142" t="s">
        <v>375</v>
      </c>
      <c r="E43" s="142" t="s">
        <v>459</v>
      </c>
      <c r="F43" s="142" t="s">
        <v>370</v>
      </c>
      <c r="G43" s="142" t="s">
        <v>460</v>
      </c>
      <c r="H43" s="142" t="s">
        <v>378</v>
      </c>
      <c r="I43" s="142" t="s">
        <v>373</v>
      </c>
      <c r="J43" s="142" t="s">
        <v>459</v>
      </c>
    </row>
    <row r="44" ht="42" customHeight="1" spans="1:10">
      <c r="A44" s="141"/>
      <c r="B44" s="142"/>
      <c r="C44" s="142" t="s">
        <v>382</v>
      </c>
      <c r="D44" s="142" t="s">
        <v>383</v>
      </c>
      <c r="E44" s="142" t="s">
        <v>461</v>
      </c>
      <c r="F44" s="142" t="s">
        <v>370</v>
      </c>
      <c r="G44" s="142" t="s">
        <v>462</v>
      </c>
      <c r="H44" s="142" t="s">
        <v>378</v>
      </c>
      <c r="I44" s="142" t="s">
        <v>379</v>
      </c>
      <c r="J44" s="142" t="s">
        <v>462</v>
      </c>
    </row>
    <row r="45" ht="42" customHeight="1" spans="1:10">
      <c r="A45" s="141"/>
      <c r="B45" s="142"/>
      <c r="C45" s="142" t="s">
        <v>385</v>
      </c>
      <c r="D45" s="142" t="s">
        <v>386</v>
      </c>
      <c r="E45" s="142" t="s">
        <v>463</v>
      </c>
      <c r="F45" s="142" t="s">
        <v>370</v>
      </c>
      <c r="G45" s="142" t="s">
        <v>377</v>
      </c>
      <c r="H45" s="142" t="s">
        <v>378</v>
      </c>
      <c r="I45" s="142" t="s">
        <v>373</v>
      </c>
      <c r="J45" s="142" t="s">
        <v>464</v>
      </c>
    </row>
    <row r="46" ht="42" customHeight="1" spans="1:10">
      <c r="A46" s="141" t="s">
        <v>332</v>
      </c>
      <c r="B46" s="142" t="s">
        <v>465</v>
      </c>
      <c r="C46" s="142" t="s">
        <v>367</v>
      </c>
      <c r="D46" s="142" t="s">
        <v>368</v>
      </c>
      <c r="E46" s="142" t="s">
        <v>466</v>
      </c>
      <c r="F46" s="142" t="s">
        <v>394</v>
      </c>
      <c r="G46" s="142" t="s">
        <v>467</v>
      </c>
      <c r="H46" s="142" t="s">
        <v>396</v>
      </c>
      <c r="I46" s="142" t="s">
        <v>373</v>
      </c>
      <c r="J46" s="142" t="s">
        <v>468</v>
      </c>
    </row>
    <row r="47" ht="42" customHeight="1" spans="1:10">
      <c r="A47" s="141"/>
      <c r="B47" s="142"/>
      <c r="C47" s="142" t="s">
        <v>367</v>
      </c>
      <c r="D47" s="142" t="s">
        <v>368</v>
      </c>
      <c r="E47" s="142" t="s">
        <v>469</v>
      </c>
      <c r="F47" s="142" t="s">
        <v>394</v>
      </c>
      <c r="G47" s="142" t="s">
        <v>86</v>
      </c>
      <c r="H47" s="142" t="s">
        <v>442</v>
      </c>
      <c r="I47" s="142" t="s">
        <v>373</v>
      </c>
      <c r="J47" s="142" t="s">
        <v>470</v>
      </c>
    </row>
    <row r="48" ht="42" customHeight="1" spans="1:10">
      <c r="A48" s="141"/>
      <c r="B48" s="142"/>
      <c r="C48" s="142" t="s">
        <v>367</v>
      </c>
      <c r="D48" s="142" t="s">
        <v>375</v>
      </c>
      <c r="E48" s="142" t="s">
        <v>468</v>
      </c>
      <c r="F48" s="142" t="s">
        <v>394</v>
      </c>
      <c r="G48" s="142" t="s">
        <v>377</v>
      </c>
      <c r="H48" s="142" t="s">
        <v>378</v>
      </c>
      <c r="I48" s="142" t="s">
        <v>373</v>
      </c>
      <c r="J48" s="142" t="s">
        <v>468</v>
      </c>
    </row>
    <row r="49" ht="42" customHeight="1" spans="1:10">
      <c r="A49" s="141"/>
      <c r="B49" s="142"/>
      <c r="C49" s="142" t="s">
        <v>367</v>
      </c>
      <c r="D49" s="142" t="s">
        <v>471</v>
      </c>
      <c r="E49" s="142" t="s">
        <v>472</v>
      </c>
      <c r="F49" s="142" t="s">
        <v>416</v>
      </c>
      <c r="G49" s="142" t="s">
        <v>473</v>
      </c>
      <c r="H49" s="142"/>
      <c r="I49" s="142" t="s">
        <v>379</v>
      </c>
      <c r="J49" s="142" t="s">
        <v>473</v>
      </c>
    </row>
    <row r="50" ht="42" customHeight="1" spans="1:10">
      <c r="A50" s="141"/>
      <c r="B50" s="142"/>
      <c r="C50" s="142" t="s">
        <v>382</v>
      </c>
      <c r="D50" s="142" t="s">
        <v>383</v>
      </c>
      <c r="E50" s="142" t="s">
        <v>474</v>
      </c>
      <c r="F50" s="142" t="s">
        <v>394</v>
      </c>
      <c r="G50" s="142" t="s">
        <v>475</v>
      </c>
      <c r="H50" s="142" t="s">
        <v>378</v>
      </c>
      <c r="I50" s="142" t="s">
        <v>379</v>
      </c>
      <c r="J50" s="142" t="s">
        <v>476</v>
      </c>
    </row>
    <row r="51" ht="42" customHeight="1" spans="1:10">
      <c r="A51" s="141"/>
      <c r="B51" s="142"/>
      <c r="C51" s="142" t="s">
        <v>385</v>
      </c>
      <c r="D51" s="142" t="s">
        <v>386</v>
      </c>
      <c r="E51" s="142" t="s">
        <v>477</v>
      </c>
      <c r="F51" s="142" t="s">
        <v>394</v>
      </c>
      <c r="G51" s="142" t="s">
        <v>475</v>
      </c>
      <c r="H51" s="142" t="s">
        <v>378</v>
      </c>
      <c r="I51" s="142" t="s">
        <v>379</v>
      </c>
      <c r="J51" s="142" t="s">
        <v>478</v>
      </c>
    </row>
  </sheetData>
  <mergeCells count="18">
    <mergeCell ref="A3:J3"/>
    <mergeCell ref="A4:H4"/>
    <mergeCell ref="A7:A12"/>
    <mergeCell ref="A13:A19"/>
    <mergeCell ref="A20:A22"/>
    <mergeCell ref="A23:A26"/>
    <mergeCell ref="A27:A33"/>
    <mergeCell ref="A34:A36"/>
    <mergeCell ref="A37:A45"/>
    <mergeCell ref="A46:A51"/>
    <mergeCell ref="B7:B12"/>
    <mergeCell ref="B13:B19"/>
    <mergeCell ref="B20:B22"/>
    <mergeCell ref="B23:B26"/>
    <mergeCell ref="B27:B33"/>
    <mergeCell ref="B34:B36"/>
    <mergeCell ref="B37:B45"/>
    <mergeCell ref="B46:B5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2025-03-19T03:50:12Z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