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1370" windowHeight="9105" tabRatio="894" firstSheet="11" activeTab="17"/>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0">'财务收支预算总表01-1'!$A:$A,'财务收支预算总表01-1'!$1:$1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24519"/>
</workbook>
</file>

<file path=xl/calcChain.xml><?xml version="1.0" encoding="utf-8"?>
<calcChain xmlns="http://schemas.openxmlformats.org/spreadsheetml/2006/main">
  <c r="A4" i="1"/>
  <c r="A3"/>
  <c r="A4" i="2"/>
  <c r="A3"/>
  <c r="A4" i="3"/>
  <c r="A3"/>
  <c r="A4" i="4"/>
  <c r="A3"/>
  <c r="A4" i="5"/>
  <c r="A3"/>
  <c r="A4" i="6"/>
  <c r="A3"/>
  <c r="A5" i="7"/>
  <c r="A4"/>
  <c r="A5" i="8"/>
  <c r="A4"/>
  <c r="A5" i="9"/>
  <c r="A4"/>
  <c r="A4" i="10"/>
  <c r="A3"/>
  <c r="A4" i="11"/>
  <c r="A3"/>
  <c r="A4" i="12"/>
  <c r="A3"/>
  <c r="A4" i="13"/>
  <c r="A3"/>
  <c r="A4" i="14"/>
  <c r="A3"/>
  <c r="A4" i="15"/>
  <c r="A3"/>
  <c r="A4" i="16"/>
  <c r="A3"/>
  <c r="G6" i="17"/>
  <c r="F6"/>
  <c r="E6"/>
  <c r="A4"/>
  <c r="A3"/>
  <c r="B8" i="18"/>
  <c r="B7"/>
  <c r="A3"/>
  <c r="A2"/>
</calcChain>
</file>

<file path=xl/sharedStrings.xml><?xml version="1.0" encoding="utf-8"?>
<sst xmlns="http://schemas.openxmlformats.org/spreadsheetml/2006/main" count="2129" uniqueCount="601">
  <si>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</si>
  <si>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</si>
  <si>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</si>
  <si>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</si>
  <si>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</si>
  <si>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</si>
  <si>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</si>
  <si>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</si>
  <si>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</si>
  <si>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</si>
  <si>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</si>
  <si>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</si>
  <si>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</si>
  <si>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</si>
  <si>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</si>
  <si>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</si>
  <si>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</si>
  <si>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</si>
  <si>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</si>
  <si>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</si>
  <si>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</si>
  <si>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</si>
  <si>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</si>
  <si>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</si>
  <si>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</si>
  <si>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</si>
  <si>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</si>
  <si>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</si>
  <si>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</si>
  <si>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</si>
  <si>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</si>
  <si>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</si>
  <si>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</si>
  <si>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</si>
  <si>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</si>
  <si>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</si>
  <si>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</si>
  <si>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</si>
  <si>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</si>
  <si>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</si>
  <si>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</si>
  <si>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</si>
  <si>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</si>
  <si>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</si>
  <si>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</si>
  <si>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</si>
  <si>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</si>
  <si>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</si>
  <si>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</si>
  <si>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</si>
  <si>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</si>
  <si>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</si>
  <si>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</si>
  <si>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</si>
  <si>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</si>
  <si>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</si>
  <si>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</si>
  <si>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</si>
  <si>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</si>
  <si>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</si>
  <si>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</si>
  <si>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</si>
  <si>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</si>
  <si>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</si>
  <si>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</si>
  <si>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</si>
  <si>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</si>
  <si>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</si>
  <si>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</si>
  <si>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</si>
  <si>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</si>
  <si>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</si>
  <si>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</si>
  <si>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</si>
  <si>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</si>
  <si>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</si>
  <si>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</si>
  <si>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</si>
  <si>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</si>
  <si>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</si>
  <si>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</si>
  <si>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</si>
  <si>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</si>
  <si>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</si>
  <si>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</si>
  <si>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</si>
  <si>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</si>
  <si>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</si>
  <si>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</si>
  <si>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</si>
  <si>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</si>
  <si>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</si>
  <si>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</si>
  <si>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</si>
  <si>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</si>
  <si>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</si>
  <si>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</si>
  <si>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</si>
  <si>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</si>
  <si>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</si>
  <si>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</si>
  <si>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</si>
  <si>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</si>
  <si>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</si>
  <si>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</si>
  <si>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</si>
  <si>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</si>
  <si>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</si>
  <si>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</si>
  <si>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</si>
  <si>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</si>
  <si>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</si>
  <si>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</si>
  <si>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</si>
  <si>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</si>
  <si>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</si>
  <si>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</si>
  <si>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</si>
  <si>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</si>
  <si>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</si>
  <si>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</si>
  <si>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</si>
  <si>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</si>
  <si>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</si>
  <si>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</si>
  <si>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</si>
  <si>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</si>
  <si>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</si>
  <si>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</si>
  <si>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</si>
  <si>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</si>
  <si>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</si>
  <si>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</si>
  <si>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</si>
  <si>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</si>
  <si>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</si>
  <si>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</si>
  <si>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</si>
  <si>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</si>
  <si>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</si>
  <si>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</si>
  <si>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</si>
  <si>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</si>
  <si>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</si>
  <si>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</si>
  <si>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</si>
  <si>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</si>
  <si>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</si>
  <si>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</si>
  <si>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</si>
  <si>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</si>
  <si>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</si>
  <si>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</si>
  <si>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</si>
  <si>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</si>
  <si>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</si>
  <si>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</si>
  <si>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</si>
  <si>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</si>
  <si>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</si>
  <si>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预算05-1表</t>
  </si>
  <si>
    <t>项目分类</t>
  </si>
  <si>
    <t>项目单位</t>
  </si>
  <si>
    <t>经济科目编码</t>
  </si>
  <si>
    <t>经济科目名称</t>
  </si>
  <si>
    <t>本年拨款</t>
  </si>
  <si>
    <t>其中：本次下达</t>
  </si>
  <si>
    <t>预算05-2表</t>
  </si>
  <si>
    <t>项目年度绩效目标</t>
  </si>
  <si>
    <t>一级指标</t>
  </si>
  <si>
    <t>二级指标</t>
  </si>
  <si>
    <t>三级指标</t>
  </si>
  <si>
    <t>指标性质</t>
  </si>
  <si>
    <t>指标值</t>
  </si>
  <si>
    <t>度量单位</t>
  </si>
  <si>
    <t>指标属性</t>
  </si>
  <si>
    <t>指标内容</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</si>
  <si>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</si>
  <si>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</si>
  <si>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</si>
  <si>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</si>
  <si>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</si>
  <si>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</si>
  <si>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</si>
  <si>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</si>
  <si>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</si>
  <si>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</si>
  <si>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</si>
  <si>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</si>
  <si>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</si>
  <si>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</si>
  <si>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</si>
  <si>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</si>
  <si>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</si>
  <si>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</si>
  <si>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</si>
  <si>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</si>
  <si>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</si>
  <si>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</si>
  <si>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</si>
  <si>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</si>
  <si>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</si>
  <si>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</si>
  <si>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</si>
  <si>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</si>
  <si>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</si>
  <si>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</si>
  <si>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</si>
  <si>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</si>
  <si>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</si>
  <si>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</si>
  <si>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</si>
  <si>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</si>
  <si>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</si>
  <si>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</si>
  <si>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</si>
  <si>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</si>
  <si>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</si>
  <si>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</si>
  <si>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</si>
  <si>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</si>
  <si>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</si>
  <si>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</si>
  <si>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</si>
  <si>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资产类别</t>
  </si>
  <si>
    <t>资产分类代码.名称</t>
  </si>
  <si>
    <t>资产名称</t>
  </si>
  <si>
    <t>计量单位</t>
  </si>
  <si>
    <t>财政部门批复数（元）</t>
  </si>
  <si>
    <t>单价</t>
  </si>
  <si>
    <t>金额</t>
  </si>
  <si>
    <t>预算11表</t>
  </si>
  <si>
    <t>上级补助</t>
  </si>
  <si>
    <t>预算12表</t>
  </si>
  <si>
    <t>项目级次</t>
  </si>
  <si>
    <t/>
  </si>
  <si>
    <t>预算13表</t>
  </si>
  <si>
    <t>部门编码</t>
  </si>
  <si>
    <t>部门名称</t>
  </si>
  <si>
    <t>内容</t>
  </si>
  <si>
    <t>说明</t>
  </si>
  <si>
    <t>部门总体目标</t>
  </si>
  <si>
    <t>部门职责</t>
  </si>
  <si>
    <t>以社区、家庭和居民为服务对象，以妇女、儿童、老年人、慢性病人、残疾人、贫困居民等为服务重点，开展健康教育、预防、保健、康复、计划生育技术服务和一般常见病、多发病的诊疗服务，提供与基本公共卫生和基本医疗服务内容相关的中医药服务。负责对村卫生室的业务管理、技术指导以及实施基本药物制工作等进行统一管理开展“基本医疗、预防、保健、康复、健康教育、计划生育咨询指导”等综合的社区卫生服务工作，并对辖区社区卫生服务站（居委会卫生室）进行管理。</t>
    <phoneticPr fontId="18" type="noConversion"/>
  </si>
  <si>
    <t>根据三定方案归纳</t>
  </si>
  <si>
    <t>1.为辖区居民及流动人口提供基本医疗服务；2为辖区居民及流动人口提供公共卫生服务；3.为辖区居民及流动人口提供计划生育咨询指导服务。</t>
    <phoneticPr fontId="18" type="noConversion"/>
  </si>
  <si>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</si>
  <si>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</si>
  <si>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</si>
  <si>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</si>
  <si>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</si>
  <si>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phoneticPr fontId="18" type="noConversion"/>
  </si>
  <si>
    <t>对应项目</t>
  </si>
  <si>
    <t>预算申报金额（元）</t>
  </si>
  <si>
    <t>总额</t>
  </si>
  <si>
    <t>财政拨款</t>
  </si>
  <si>
    <t>其他资金</t>
  </si>
  <si>
    <t>三、部门整体支出绩效指标</t>
  </si>
  <si>
    <t>绩效指标</t>
  </si>
  <si>
    <t>评（扣）分标准</t>
  </si>
  <si>
    <t>绩效指标设定依据及指标值数据来源</t>
  </si>
  <si>
    <t xml:space="preserve">二级指标 </t>
  </si>
  <si>
    <t>产出指标</t>
  </si>
  <si>
    <t>数量指标</t>
  </si>
  <si>
    <t>1.65岁老年人健康管理率</t>
    <phoneticPr fontId="18" type="noConversion"/>
  </si>
  <si>
    <t>百分比</t>
  </si>
  <si>
    <t>54%</t>
    <phoneticPr fontId="18" type="noConversion"/>
  </si>
  <si>
    <t>%</t>
  </si>
  <si>
    <t>定量指标</t>
    <phoneticPr fontId="18" type="noConversion"/>
  </si>
  <si>
    <t xml:space="preserve">低于54%        65岁老年人健康管理率 </t>
    <phoneticPr fontId="18" type="noConversion"/>
  </si>
  <si>
    <t>相关文件</t>
    <phoneticPr fontId="18" type="noConversion"/>
  </si>
  <si>
    <t>2.辖区高血压患者、糖尿病患者及重性精神病患者进行专案管理，规范管理率</t>
    <phoneticPr fontId="18" type="noConversion"/>
  </si>
  <si>
    <t>84%</t>
    <phoneticPr fontId="18" type="noConversion"/>
  </si>
  <si>
    <t xml:space="preserve">低于84%    高血压患者、糖尿病患者及重性精神病患者进行专案管理，规范管理率 </t>
    <phoneticPr fontId="18" type="noConversion"/>
  </si>
  <si>
    <t>3.儿童、孕产妇系统管理率，辖区适龄儿童计划免疫疫苗接种率</t>
    <phoneticPr fontId="18" type="noConversion"/>
  </si>
  <si>
    <t xml:space="preserve"> 低于 90%        儿童、孕产妇系统管理率，辖区适龄儿童计划免疫疫苗接种率</t>
    <phoneticPr fontId="18" type="noConversion"/>
  </si>
  <si>
    <t>4.为辖区居民及流动人口提供机会生育咨询指导</t>
    <phoneticPr fontId="18" type="noConversion"/>
  </si>
  <si>
    <t xml:space="preserve">低于100%      为辖区居民及流动人口提供机会生育咨询指导     </t>
    <phoneticPr fontId="18" type="noConversion"/>
  </si>
  <si>
    <t>质量指标</t>
  </si>
  <si>
    <t>5.卫生监督体系建设进一步加强，刚刚场所及辖区医疗机构建档率，巡查率</t>
    <phoneticPr fontId="18" type="noConversion"/>
  </si>
  <si>
    <t>低于100%      卫生监督体系建设进一步加强，刚刚场所及辖区医疗机构建档率，巡查率</t>
    <phoneticPr fontId="18" type="noConversion"/>
  </si>
  <si>
    <t>时效指标</t>
  </si>
  <si>
    <t>6.于4、7、9、11月15日前按时完成全年四个季度公共卫生督导考核；</t>
    <phoneticPr fontId="18" type="noConversion"/>
  </si>
  <si>
    <t>低于100%   于4、7、9、11月15日前按时完成全年四个季度公共卫生督导考核</t>
    <phoneticPr fontId="18" type="noConversion"/>
  </si>
  <si>
    <t>7.按时完成主管部门各种临时性、指令性任务，按时上报各种报表</t>
    <phoneticPr fontId="18" type="noConversion"/>
  </si>
  <si>
    <t>低于100%   按时完成主管部门各种临时性、指令性任务，按时上报各种报表</t>
    <phoneticPr fontId="18" type="noConversion"/>
  </si>
  <si>
    <t>成本指标</t>
  </si>
  <si>
    <t>8.提供公共卫生服务及基本医疗服务、计划生育咨询指导工作所需人员的工资及办公经费。</t>
    <phoneticPr fontId="18" type="noConversion"/>
  </si>
  <si>
    <t>低于100%    提供公共卫生服务及基本医疗服务、计划生育咨询指导工作所需人员的工资及办公经费</t>
    <phoneticPr fontId="18" type="noConversion"/>
  </si>
  <si>
    <t>效益指标</t>
  </si>
  <si>
    <t>经济效益</t>
  </si>
  <si>
    <t>年度财务收支有结余，门诊人次较上年有增长；</t>
    <phoneticPr fontId="18" type="noConversion"/>
  </si>
  <si>
    <t>低于4%   年度财务收支有结余，门诊人次较上年有增长；</t>
    <phoneticPr fontId="18" type="noConversion"/>
  </si>
  <si>
    <t>昆明市呈贡区洛龙街道社区卫生服务中心</t>
  </si>
  <si>
    <t>313 事业发展类</t>
  </si>
  <si>
    <t>呈贡区洛龙街道社区卫生服务中心业务用房房租经费</t>
  </si>
  <si>
    <t>本级</t>
  </si>
  <si>
    <t>呈贡区洛龙街道社区卫生中心从业人员健康体检（健康证办理）经费</t>
  </si>
  <si>
    <t>重性精神病患者以奖代补区级经费</t>
  </si>
  <si>
    <t>备注：此表为空</t>
  </si>
  <si>
    <t>预算10表</t>
  </si>
  <si>
    <t>昆明市呈贡区卫生健康局</t>
  </si>
  <si>
    <t>2023年呈贡区洛龙街道社区卫生服务中心自有资金政府采购办公用纸经费</t>
  </si>
  <si>
    <t>呈贡区洛龙街道社区卫生服务中心自有资金政府采购办公用纸经费</t>
  </si>
  <si>
    <t>复印纸</t>
  </si>
  <si>
    <t>件</t>
  </si>
  <si>
    <t>呈贡区洛龙街道社区卫生服务中心自有资金采购云AS658N车辆保险专项资金</t>
  </si>
  <si>
    <t>自有资金采购云AS658N车辆保险专项经费</t>
  </si>
  <si>
    <t>机动车保险服务</t>
  </si>
  <si>
    <t>份</t>
  </si>
  <si>
    <t>呈贡区洛龙街道社区卫生服务中心自有资金采购云AS658N车辆维修专项资金</t>
  </si>
  <si>
    <t>自有资金采购车辆维修专项经费</t>
  </si>
  <si>
    <t>车辆维修和保养服务</t>
  </si>
  <si>
    <t>呈贡区洛龙街道社区卫生服务中心自有资金采购云AS658N车辆燃料专项资金</t>
  </si>
  <si>
    <t>自有资金采购车辆燃料专项经费</t>
  </si>
  <si>
    <t>车辆加油、添加燃料服务</t>
  </si>
  <si>
    <r>
      <t>202</t>
    </r>
    <r>
      <rPr>
        <sz val="9"/>
        <color rgb="FF000000"/>
        <rFont val="宋体"/>
        <family val="3"/>
        <charset val="134"/>
      </rPr>
      <t>5</t>
    </r>
    <r>
      <rPr>
        <sz val="9"/>
        <color rgb="FF000000"/>
        <rFont val="宋体"/>
        <family val="3"/>
        <charset val="134"/>
      </rPr>
      <t>年呈贡区洛龙街道社区卫生服务中心自有资金医疗收支经费</t>
    </r>
    <phoneticPr fontId="18" type="noConversion"/>
  </si>
  <si>
    <t>呈贡区洛龙街道社区卫生服务中心开展基本医疗服务及基本公共卫生服务用于中心因业务需要聘用临聘人员的劳务费用支出；用于中心办公需要的公共支出；用于因中心发展需要进行的各项业务开支。合计支出经费12000000元。</t>
  </si>
  <si>
    <t>门诊及预防接种人次</t>
  </si>
  <si>
    <t>=</t>
  </si>
  <si>
    <t>17500</t>
  </si>
  <si>
    <t>人次</t>
  </si>
  <si>
    <t>定量指标</t>
  </si>
  <si>
    <t>2023年呈贡区洛龙街道社区卫生服务中心自有资金医疗收支经费</t>
  </si>
  <si>
    <t>家庭医生签约率</t>
  </si>
  <si>
    <t>75</t>
  </si>
  <si>
    <t>每季度按时完成单位及辖区医疗及公共卫生服务质量督导考核</t>
  </si>
  <si>
    <t>100</t>
  </si>
  <si>
    <t>年度财务收支有结余，门诊及预防接种人次较上年有增长。</t>
  </si>
  <si>
    <t>社会效益</t>
  </si>
  <si>
    <t>实现公共卫生均等化目标；为辖区居民、流动人口提供经济、便捷的基本公共卫生服务</t>
  </si>
  <si>
    <t>60</t>
  </si>
  <si>
    <t>满意度指标</t>
  </si>
  <si>
    <t>服务对象满意度</t>
  </si>
  <si>
    <t>降低居民投诉率，争取为辖区居民、流动人口提供满意的基本医疗服务、公共卫生服务。</t>
  </si>
  <si>
    <t>&gt;=</t>
  </si>
  <si>
    <t>90</t>
  </si>
  <si>
    <t>降低居民投诉率，争取为辖区居民、流动人口提供满意的基本医疗服务、公共卫生服务</t>
  </si>
  <si>
    <r>
      <t>202</t>
    </r>
    <r>
      <rPr>
        <sz val="9"/>
        <color rgb="FF000000"/>
        <rFont val="宋体"/>
        <family val="3"/>
        <charset val="134"/>
      </rPr>
      <t>5</t>
    </r>
    <r>
      <rPr>
        <sz val="9"/>
        <color rgb="FF000000"/>
        <rFont val="宋体"/>
        <family val="3"/>
        <charset val="134"/>
      </rPr>
      <t>年呈贡区洛龙街道社区卫生服务中心自有资金政府采购办公用纸经费</t>
    </r>
    <phoneticPr fontId="18" type="noConversion"/>
  </si>
  <si>
    <t>为保障疫情防控、疫苗接种常态化工作，不断提高中心标准化、规范化、信息化建设，提升办公效能，推进卫生健康工作更快更好地发展，满足人民群众卫生健康需求。</t>
  </si>
  <si>
    <t>采购计划完成率</t>
  </si>
  <si>
    <t>反映部门购置计划执行情况购置计划执行情况。
购置计划完成率=（实际购置交付装备数量/计划购置交付装备数量）*100%。</t>
  </si>
  <si>
    <t>15000</t>
  </si>
  <si>
    <t>元</t>
  </si>
  <si>
    <t>反映购置数量完成情况。</t>
  </si>
  <si>
    <t>验收通过率</t>
  </si>
  <si>
    <t>反映设备购置的产品质量情况。
验收通过率=（通过验收的购置数量/购置总数量）*100%。</t>
  </si>
  <si>
    <t>办公用纸采购经济性</t>
  </si>
  <si>
    <t>&lt;=</t>
  </si>
  <si>
    <t>反映采办公用纸购成本低于计划数所获得的经济效益</t>
  </si>
  <si>
    <t>使用人员满意度</t>
  </si>
  <si>
    <t>98</t>
  </si>
  <si>
    <t>反映服务对象对购置设备的整体满意情况。
使用人员满意度=（对购置设备满意的人数/问卷调查人数）*100%。</t>
  </si>
  <si>
    <t>呈贡区洛龙街道社区卫生服务中心自有资金采购云AS658N车辆燃料专项资金：用于单位救护车日常消耗燃料支出8000元。</t>
  </si>
  <si>
    <t>公务用车数量</t>
  </si>
  <si>
    <t>辆</t>
  </si>
  <si>
    <t>公务用车“三定点”保加油公司企业家数</t>
  </si>
  <si>
    <t>家</t>
  </si>
  <si>
    <t>公务用车“三定点”加油公司企业家数</t>
  </si>
  <si>
    <t>节约公车运行燃料成本</t>
  </si>
  <si>
    <t>对辖区基本公共卫生服务能力提升</t>
  </si>
  <si>
    <t>年</t>
  </si>
  <si>
    <t>定性指标</t>
  </si>
  <si>
    <t>受益单位群众满意度</t>
  </si>
  <si>
    <t>&gt;</t>
  </si>
  <si>
    <t>95</t>
  </si>
  <si>
    <t>空受益单位群众满意度</t>
  </si>
  <si>
    <t>通过解决呈贡区洛龙街道社区卫生服务中心业务用房的问题，能正常开展诊疗服务，能满足周边地区广大居民的基本医疗和公共卫生服务需求。2025年洛龙街道卫生中心业务用房房租支出1465071元.白龙潭社区安置小区业务用房3720.89平方米房租1235571元；昆百大医疗服务点业务用房765平方米租金229500元，合计1465071元。</t>
  </si>
  <si>
    <t>门诊人次</t>
  </si>
  <si>
    <t>62</t>
  </si>
  <si>
    <t>于4、7、9、11月15日前按时完成全年四个季度公共卫生督导考核</t>
  </si>
  <si>
    <t>实现公共卫生均等化目标；为辖区居民、流动人口提供经济、便捷的基本医疗服务及计划生育咨询指导服务</t>
  </si>
  <si>
    <t>65</t>
  </si>
  <si>
    <t>受益人群满意度</t>
  </si>
  <si>
    <t>85</t>
  </si>
  <si>
    <t>促进严重精神障碍患者监护人切实履行监护责任，积极配合治疗并开展康复训练，妥善看护号居家患者，确保不因疏于救治管理而发生危害社会案件发生</t>
  </si>
  <si>
    <t>全辖区三级以上严重精神病人患者数量</t>
  </si>
  <si>
    <t>人</t>
  </si>
  <si>
    <t>辖区重性精神病患者</t>
  </si>
  <si>
    <t>经济成本指标</t>
  </si>
  <si>
    <t>1920</t>
  </si>
  <si>
    <t>元/人</t>
  </si>
  <si>
    <t>区级承担80%1920元；市级承担20%480元。</t>
  </si>
  <si>
    <t>对精神病患者家属以奖代补发挥的作用，维护社会安全稳定。</t>
  </si>
  <si>
    <t>群众满意度</t>
  </si>
  <si>
    <t>根据相关法律法规，为相关从业人员进行预防性健康检查，并严格实行“实名登记制度”和“健康准入制度”</t>
  </si>
  <si>
    <t>对符合从业人员预防性健康体检范围的人员体检率</t>
  </si>
  <si>
    <t>体检中发现的传染病患者按照传染病处置率</t>
  </si>
  <si>
    <t>体检数据保存</t>
  </si>
  <si>
    <t>严格保密</t>
  </si>
  <si>
    <t>可持续影响</t>
  </si>
  <si>
    <t>创造良好的食品和公共场所卫生条件</t>
  </si>
  <si>
    <t>中长期</t>
  </si>
  <si>
    <t>参检群众满意度</t>
  </si>
  <si>
    <t>呈贡区洛龙街道社区卫生服务中心自有资金采购云AS658N车辆保险专项资金,用于单位业务车辆保险。洛龙街道社区卫生服务中心自有资金采购云AS658N车辆保险专项资金</t>
  </si>
  <si>
    <t>公务用车“三定点”保险公司家数</t>
  </si>
  <si>
    <t>节约公车运行保险成本</t>
  </si>
  <si>
    <t>11%</t>
  </si>
  <si>
    <t>根据呈财【2023】1号文件精神呈贡区洛龙街道社区卫生服务中心自有资金采购车辆维修，用于救护车日常维修保养，测算7000元。</t>
  </si>
  <si>
    <t>公务用车“三定点”运行维修公司家数</t>
  </si>
  <si>
    <t>节约公车运行维修成本</t>
  </si>
  <si>
    <t>专项业务类</t>
  </si>
  <si>
    <t>530121231100001823386</t>
  </si>
  <si>
    <t>2100301</t>
  </si>
  <si>
    <t>城市社区卫生机构</t>
  </si>
  <si>
    <t>30231</t>
  </si>
  <si>
    <t>公务用车运行维护费</t>
  </si>
  <si>
    <t>530121231100001823387</t>
  </si>
  <si>
    <t>530121231100001823389</t>
  </si>
  <si>
    <t>事业发展类</t>
  </si>
  <si>
    <t>530121231100001162261</t>
  </si>
  <si>
    <t>30201</t>
  </si>
  <si>
    <t>办公费</t>
  </si>
  <si>
    <t>530121231100001162629</t>
  </si>
  <si>
    <t>30218</t>
  </si>
  <si>
    <t>专用材料费</t>
  </si>
  <si>
    <t>530121251100003760321</t>
  </si>
  <si>
    <t>30214</t>
  </si>
  <si>
    <t>租赁费</t>
  </si>
  <si>
    <t>530121251100003764357</t>
  </si>
  <si>
    <t>2100410</t>
  </si>
  <si>
    <t>突发公共卫生事件应急处置</t>
  </si>
  <si>
    <t>30227</t>
  </si>
  <si>
    <t>委托业务费</t>
  </si>
  <si>
    <t>530121251100003770562</t>
  </si>
  <si>
    <t>530121241100003129212</t>
    <phoneticPr fontId="30" type="noConversion"/>
  </si>
  <si>
    <t>昆明市财政局关于下达2023年卫生健康事业发展省对下专项结算补助资金的通知</t>
    <phoneticPr fontId="18" type="noConversion"/>
  </si>
  <si>
    <t>其他公共卫生支出</t>
  </si>
  <si>
    <t>530121241100003276843</t>
  </si>
  <si>
    <t>昆明市财政局关于下达2024年第二批医疗卫生事业高质量发展三年行动计划资金的通知</t>
    <phoneticPr fontId="18" type="noConversion"/>
  </si>
  <si>
    <t>530121241100003315893</t>
    <phoneticPr fontId="30" type="noConversion"/>
  </si>
  <si>
    <t>昆明市财政局关于下达2024年卫生健康事业发展省对下补助资金的通知</t>
  </si>
  <si>
    <t>530121241100003168833</t>
    <phoneticPr fontId="30" type="noConversion"/>
  </si>
  <si>
    <t>昆明市财政局关于下达2024年卫生健康项目中央直达资金省级配套补助资金的通知</t>
    <phoneticPr fontId="30" type="noConversion"/>
  </si>
  <si>
    <t>其他基层医疗卫生机构支出</t>
    <phoneticPr fontId="18" type="noConversion"/>
  </si>
  <si>
    <t>530121241100003313056</t>
    <phoneticPr fontId="30" type="noConversion"/>
  </si>
  <si>
    <t>昆明市财政局关于下达2024年基本药物制度省级结算补助资金的通知</t>
  </si>
  <si>
    <t>530121241100003187655</t>
    <phoneticPr fontId="30" type="noConversion"/>
  </si>
  <si>
    <t>昆明市财政局关于下达2024年基本药物制度中央补助结算资金的通知</t>
  </si>
  <si>
    <t>530121241100003063299</t>
    <phoneticPr fontId="30" type="noConversion"/>
  </si>
  <si>
    <t>昆明市财政局关于下达2024年基本药物制度中央补助资金的通知</t>
  </si>
  <si>
    <t>530121241100002944986</t>
    <phoneticPr fontId="30" type="noConversion"/>
  </si>
  <si>
    <t>昆明市财政局关于下达2024年卫生健康项目中央直达资金省级配套补助资金的通知</t>
  </si>
  <si>
    <t>基本公共卫生</t>
  </si>
  <si>
    <t>530121241100003228858</t>
    <phoneticPr fontId="30" type="noConversion"/>
  </si>
  <si>
    <t>昆明市财政局关于下达2024年基本公共卫生服务项目中央结算补助资金的通知</t>
  </si>
  <si>
    <t>530121241100002976677</t>
    <phoneticPr fontId="30" type="noConversion"/>
  </si>
  <si>
    <t>昆明市财政局关于下达2024年基本公共卫生服务项目中央补助资金的通知</t>
  </si>
  <si>
    <t>530121241100003148087</t>
    <phoneticPr fontId="30" type="noConversion"/>
  </si>
  <si>
    <t>昆明市财政局关于下达2024年重大传染病防控中央补助资金的通知</t>
  </si>
  <si>
    <t>530121210000000000832</t>
  </si>
  <si>
    <t>事业人员工资支出</t>
  </si>
  <si>
    <t>30101</t>
  </si>
  <si>
    <t>基本工资</t>
  </si>
  <si>
    <t>30102</t>
  </si>
  <si>
    <t>津贴补贴</t>
  </si>
  <si>
    <t>30103</t>
  </si>
  <si>
    <t>奖金</t>
  </si>
  <si>
    <t>30107</t>
  </si>
  <si>
    <t>绩效工资</t>
  </si>
  <si>
    <t>530121210000000000833</t>
  </si>
  <si>
    <t>社会保障缴费</t>
  </si>
  <si>
    <t>2080505</t>
  </si>
  <si>
    <t>机关事业单位基本养老保险缴费支出</t>
  </si>
  <si>
    <t>30108</t>
  </si>
  <si>
    <t>机关事业单位基本养老保险缴费</t>
  </si>
  <si>
    <t>2101102</t>
  </si>
  <si>
    <t>事业单位医疗</t>
  </si>
  <si>
    <t>30110</t>
  </si>
  <si>
    <t>职工基本医疗保险缴费</t>
  </si>
  <si>
    <t>2101103</t>
  </si>
  <si>
    <t>公务员医疗补助</t>
  </si>
  <si>
    <t>30111</t>
  </si>
  <si>
    <t>公务员医疗补助缴费</t>
  </si>
  <si>
    <t>30112</t>
  </si>
  <si>
    <t>其他社会保障缴费</t>
  </si>
  <si>
    <t>2101199</t>
  </si>
  <si>
    <t>其他行政事业单位医疗支出</t>
  </si>
  <si>
    <t>530121210000000000834</t>
  </si>
  <si>
    <t>住房公积金</t>
  </si>
  <si>
    <t>2210201</t>
  </si>
  <si>
    <t>30113</t>
  </si>
  <si>
    <t>530121210000000000839</t>
  </si>
  <si>
    <t>工会经费</t>
  </si>
  <si>
    <t>30228</t>
  </si>
  <si>
    <t>530121210000000000840</t>
  </si>
  <si>
    <t>一般公用运转支出</t>
  </si>
  <si>
    <t>30205</t>
  </si>
  <si>
    <t>水费</t>
  </si>
  <si>
    <t>30206</t>
  </si>
  <si>
    <t>电费</t>
  </si>
  <si>
    <t>30207</t>
  </si>
  <si>
    <t>邮电费</t>
  </si>
  <si>
    <t>30209</t>
  </si>
  <si>
    <t>物业管理费</t>
  </si>
  <si>
    <t>30211</t>
  </si>
  <si>
    <t>差旅费</t>
  </si>
  <si>
    <t>30213</t>
  </si>
  <si>
    <t>维修（护）费</t>
  </si>
  <si>
    <t>2050803</t>
  </si>
  <si>
    <t>培训支出</t>
  </si>
  <si>
    <t>30216</t>
  </si>
  <si>
    <t>培训费</t>
  </si>
  <si>
    <t>30229</t>
  </si>
  <si>
    <t>福利费</t>
  </si>
  <si>
    <t>530121231100001421422</t>
  </si>
  <si>
    <t>事业人员绩效奖励</t>
  </si>
  <si>
    <t>530121231100001445768</t>
  </si>
  <si>
    <t>编外人员公用经费</t>
  </si>
  <si>
    <t>530121241100002201012</t>
  </si>
  <si>
    <t>其他人员支出</t>
  </si>
  <si>
    <t>30199</t>
  </si>
  <si>
    <t>其他工资福利支出</t>
  </si>
  <si>
    <t>530121251100003764733</t>
  </si>
  <si>
    <t>事业购房补贴</t>
  </si>
  <si>
    <t>2210203</t>
  </si>
  <si>
    <t>购房补贴</t>
  </si>
  <si>
    <t>备注：此表为空，昆明市呈贡区洛龙街道社区卫生服务中心2025年无一般公共预算“三公”经费支出</t>
    <phoneticPr fontId="18" type="noConversion"/>
  </si>
  <si>
    <t>205</t>
  </si>
  <si>
    <t>教育支出</t>
  </si>
  <si>
    <t>20508</t>
  </si>
  <si>
    <t>进修及培训</t>
  </si>
  <si>
    <t>208</t>
  </si>
  <si>
    <t>社会保障和就业支出</t>
  </si>
  <si>
    <t>20805</t>
  </si>
  <si>
    <t>行政事业单位养老支出</t>
  </si>
  <si>
    <t>210</t>
  </si>
  <si>
    <t>卫生健康支出</t>
  </si>
  <si>
    <t>21003</t>
  </si>
  <si>
    <t>基层医疗卫生机构</t>
  </si>
  <si>
    <t>21004</t>
  </si>
  <si>
    <t>公共卫生</t>
  </si>
  <si>
    <t xml:space="preserve">     基本公共卫生</t>
    <phoneticPr fontId="18" type="noConversion"/>
  </si>
  <si>
    <t xml:space="preserve">     重大公共卫生服务</t>
    <phoneticPr fontId="18" type="noConversion"/>
  </si>
  <si>
    <t xml:space="preserve">     其他公共卫生支出</t>
    <phoneticPr fontId="18" type="noConversion"/>
  </si>
  <si>
    <t>21011</t>
  </si>
  <si>
    <t>行政事业单位医疗</t>
  </si>
  <si>
    <t>221</t>
  </si>
  <si>
    <t>住房保障支出</t>
  </si>
  <si>
    <t>22102</t>
  </si>
  <si>
    <t>住房改革支出</t>
  </si>
  <si>
    <t>其他基层医疗卫生机构支出</t>
    <phoneticPr fontId="18" type="noConversion"/>
  </si>
  <si>
    <t xml:space="preserve">      基本公共卫生</t>
    <phoneticPr fontId="18" type="noConversion"/>
  </si>
  <si>
    <t xml:space="preserve">     重大公共卫生服务</t>
    <phoneticPr fontId="18" type="noConversion"/>
  </si>
  <si>
    <t>其他公共卫生支出</t>
    <phoneticPr fontId="18" type="noConversion"/>
  </si>
  <si>
    <t>131010</t>
  </si>
  <si>
    <t>2024年基本公共卫生服务项目中央补助资金的通知</t>
  </si>
  <si>
    <t>1.免费向城乡居民提供基本公共卫生服务，促进基本公共卫生服务均等化。</t>
  </si>
  <si>
    <t>适龄儿童国家免疫规划疫苗接种率</t>
  </si>
  <si>
    <t>7岁以下儿童健康管理率</t>
  </si>
  <si>
    <t>孕产妇系统管理率</t>
  </si>
  <si>
    <t>3岁以下儿童系统管理率</t>
  </si>
  <si>
    <t>80</t>
  </si>
  <si>
    <t>老年人中医药健康管理率</t>
  </si>
  <si>
    <t>70</t>
  </si>
  <si>
    <t>肺结核患者管理率</t>
  </si>
  <si>
    <t>社区在册居家严重精神障碍患者健康管理率</t>
  </si>
  <si>
    <t>儿童中医药健康管理率</t>
  </si>
  <si>
    <t>77</t>
  </si>
  <si>
    <t>卫生监督协管信息报告率</t>
  </si>
  <si>
    <t>居民规范化电子健康档案覆盖率</t>
  </si>
  <si>
    <t>高血压患者基层规范管理服务率</t>
  </si>
  <si>
    <t>2型糖尿病患者基层规范管理服务率</t>
  </si>
  <si>
    <t>65岁以上老年人城乡社区规范健康管理服务率</t>
  </si>
  <si>
    <t>传染病和突发公共卫生时间报告率</t>
  </si>
  <si>
    <t>重点行业领域监督检查覆盖率</t>
  </si>
  <si>
    <t>城乡居民公共卫生差距</t>
  </si>
  <si>
    <t>不断缩小</t>
  </si>
  <si>
    <t>国家随机监督抽查任务完结率</t>
  </si>
  <si>
    <t>基本公共卫生服务水平</t>
  </si>
  <si>
    <t>不断提高</t>
  </si>
  <si>
    <t>城乡居民对基本公共卫生服务满意度</t>
  </si>
  <si>
    <t>2024年基本公共卫生服务项目中央结算补助资金</t>
  </si>
  <si>
    <t>1.免费向城乡居民提供基本公共卫生服务，促进基本公共卫生服务均等化。2.按照《国家基本公共卫生服务规范(第三版)》为城乡居民建立健康档案，开展健康教育、预防接种等服务。将 0-6岁儿童、65岁以上老年人、孕产妇、原发性高血压和 2型糖尿病患者、严重精神障碍患者、肺结核患者列为重点人群，提供针对性的健康管理服务。2.按市级工作方案完成 2024年碘缺乏病、克山病监测及检测任务；完成克山病慢型病例随访管理工作；完成碘缺乏病实验室外质控考核；完成实验室能力建设。3.职业健康指标监测；职业性尘肺病患者随访调查与康复管理；重点人群职业健康素养监测与干预；常规个人剂量监测和职业健康检查筛查；职业与事故过量受照人员健康数据收集与医学随访；职业病危害因素实验室检测；职业卫生检测能力盲样比对；用人单位职业病防治基本情况调查结果及职业病危害因素实验室检测数据网络报告；医疗卫生机构医用辐射防护监测。4.按照《新划入基本公共卫生服务相关工作规范（2019年版）》，为 65岁及以上老年人提供医养结合服务，为 65岁及以上失能老年人开展健康评估与健康服务，提高老年人生活质量和健康水平。</t>
  </si>
  <si>
    <t>2024年基本药物制度省级结算补助资金</t>
  </si>
  <si>
    <t>目标1：保证所有政府办基层医疗卫生机构实施国家基本药物制度，推进综合改革顺利进行。
目标2：对实施国家基本药物制度的村卫生室给予补助，支持国家基本药物制度在村卫生室顺利实施。</t>
  </si>
  <si>
    <t>政府办基层医疗卫生机构实施基本药物制度覆盖率</t>
  </si>
  <si>
    <t>村卫生室实施基本药物制度覆盖率</t>
  </si>
  <si>
    <t>乡村医生收入</t>
  </si>
  <si>
    <t>保持稳定</t>
  </si>
  <si>
    <t>覆盖乡村医生人数</t>
  </si>
  <si>
    <t>基层医疗卫生机构“优质服务基层行”活动开展评价机构数比例</t>
  </si>
  <si>
    <t>基层医疗卫生机构达到基本标准及以上的机构比例</t>
  </si>
  <si>
    <t>县域内基层医疗卫生机构门急诊占比</t>
  </si>
  <si>
    <t>较上一年度提升</t>
  </si>
  <si>
    <t>医共体建设符合“紧密型”“促分工”“同 质化”“控费用”“保健康”发展方向</t>
  </si>
  <si>
    <t>达到紧密型标准</t>
  </si>
  <si>
    <t>国家基本药物制度在基层持续实施</t>
  </si>
  <si>
    <t>乡村医生满意度</t>
  </si>
  <si>
    <t>2024年基本药物制度中央补助结算资金</t>
  </si>
  <si>
    <t>2024年基本药物制度中央补助资金</t>
  </si>
  <si>
    <t>2024年基本药物制度中央直达资金省级配套补助资金</t>
  </si>
  <si>
    <t>2023年卫生健康事业发展省对下专项结算补助资金</t>
  </si>
  <si>
    <t>昆明市全国艾滋病综合防治示范区的各项机构，以遏制艾滋病性传播为主攻方向，加强组织领导和目标导向，全面完成示范区年度指标任务。</t>
  </si>
  <si>
    <t>完成辖区在昆明市全国艾滋病 综合防治示范区年度指 标任务</t>
  </si>
  <si>
    <t>居民艾滋病防治知识知 晓率</t>
  </si>
  <si>
    <t>患者满意度</t>
  </si>
  <si>
    <t>昆明市呈贡区洛龙街道社区卫生服务中心</t>
    <phoneticPr fontId="18" type="noConversion"/>
  </si>
  <si>
    <t>一般公共预算支出</t>
    <phoneticPr fontId="18" type="noConversion"/>
  </si>
  <si>
    <t>基本支出</t>
    <phoneticPr fontId="18" type="noConversion"/>
  </si>
  <si>
    <t>项目支出</t>
    <phoneticPr fontId="18" type="noConversion"/>
  </si>
</sst>
</file>

<file path=xl/styles.xml><?xml version="1.0" encoding="utf-8"?>
<styleSheet xmlns="http://schemas.openxmlformats.org/spreadsheetml/2006/main">
  <numFmts count="5">
    <numFmt numFmtId="176" formatCode="yyyy\-mm\-dd"/>
    <numFmt numFmtId="177" formatCode="yyyy\-mm\-dd\ hh:mm:ss"/>
    <numFmt numFmtId="178" formatCode="#,##0.00;\-#,##0.00;;@"/>
    <numFmt numFmtId="179" formatCode="hh:mm:ss"/>
    <numFmt numFmtId="180" formatCode="#,##0;\-#,##0;;@"/>
  </numFmts>
  <fonts count="34">
    <font>
      <sz val="11"/>
      <color theme="1"/>
      <name val="宋体"/>
      <charset val="134"/>
      <scheme val="minor"/>
    </font>
    <font>
      <sz val="10"/>
      <color rgb="FF000000"/>
      <name val="宋体"/>
      <family val="3"/>
      <charset val="134"/>
    </font>
    <font>
      <sz val="9"/>
      <color rgb="FF000000"/>
      <name val="宋体"/>
      <family val="3"/>
      <charset val="134"/>
    </font>
    <font>
      <b/>
      <sz val="23"/>
      <color rgb="FF000000"/>
      <name val="宋体"/>
      <family val="3"/>
      <charset val="134"/>
    </font>
    <font>
      <sz val="11"/>
      <color rgb="FF000000"/>
      <name val="宋体"/>
      <family val="3"/>
      <charset val="134"/>
    </font>
    <font>
      <sz val="9"/>
      <color theme="1"/>
      <name val="宋体"/>
      <family val="3"/>
      <charset val="134"/>
    </font>
    <font>
      <sz val="10"/>
      <color rgb="FF000000"/>
      <name val="Arial"/>
      <family val="2"/>
    </font>
    <font>
      <b/>
      <sz val="23.95"/>
      <color rgb="FF000000"/>
      <name val="宋体"/>
      <family val="3"/>
      <charset val="134"/>
    </font>
    <font>
      <b/>
      <sz val="22"/>
      <color rgb="FF000000"/>
      <name val="宋体"/>
      <family val="3"/>
      <charset val="134"/>
    </font>
    <font>
      <sz val="10"/>
      <color rgb="FFFFFFFF"/>
      <name val="宋体"/>
      <family val="3"/>
      <charset val="134"/>
    </font>
    <font>
      <b/>
      <sz val="21"/>
      <color rgb="FF000000"/>
      <name val="宋体"/>
      <family val="3"/>
      <charset val="134"/>
    </font>
    <font>
      <b/>
      <sz val="18"/>
      <color rgb="FF000000"/>
      <name val="宋体"/>
      <family val="3"/>
      <charset val="134"/>
    </font>
    <font>
      <sz val="9.75"/>
      <color rgb="FF000000"/>
      <name val="SimSun"/>
      <charset val="134"/>
    </font>
    <font>
      <b/>
      <sz val="9"/>
      <color rgb="FF000000"/>
      <name val="宋体"/>
      <family val="3"/>
      <charset val="134"/>
    </font>
    <font>
      <b/>
      <sz val="9"/>
      <color theme="1"/>
      <name val="宋体"/>
      <family val="3"/>
      <charset val="134"/>
    </font>
    <font>
      <sz val="11"/>
      <color theme="1"/>
      <name val="宋体"/>
      <family val="3"/>
      <charset val="134"/>
      <scheme val="minor"/>
    </font>
    <font>
      <sz val="9"/>
      <name val="宋体"/>
      <family val="3"/>
      <charset val="134"/>
    </font>
    <font>
      <b/>
      <sz val="24"/>
      <color rgb="FF000000"/>
      <name val="宋体"/>
      <family val="3"/>
      <charset val="134"/>
    </font>
    <font>
      <sz val="9"/>
      <name val="宋体"/>
      <family val="3"/>
      <charset val="134"/>
      <scheme val="minor"/>
    </font>
    <font>
      <b/>
      <sz val="10"/>
      <color rgb="FF000000"/>
      <name val="宋体"/>
      <family val="3"/>
      <charset val="134"/>
    </font>
    <font>
      <b/>
      <sz val="11"/>
      <color rgb="FF000000"/>
      <name val="宋体"/>
      <family val="3"/>
      <charset val="134"/>
    </font>
    <font>
      <sz val="12"/>
      <color rgb="FF000000"/>
      <name val="宋体"/>
      <family val="3"/>
      <charset val="134"/>
    </font>
    <font>
      <b/>
      <sz val="10"/>
      <color rgb="FF000000"/>
      <name val="宋体"/>
      <family val="3"/>
      <charset val="134"/>
      <scheme val="minor"/>
    </font>
    <font>
      <sz val="8"/>
      <color rgb="FF000000"/>
      <name val="宋体"/>
      <family val="3"/>
      <charset val="134"/>
      <scheme val="minor"/>
    </font>
    <font>
      <sz val="12"/>
      <color rgb="FF000000"/>
      <name val="宋体"/>
      <family val="3"/>
      <charset val="134"/>
      <scheme val="minor"/>
    </font>
    <font>
      <sz val="10"/>
      <color rgb="FF000000"/>
      <name val="宋体"/>
      <family val="3"/>
      <charset val="134"/>
      <scheme val="minor"/>
    </font>
    <font>
      <sz val="11"/>
      <color rgb="FF000000"/>
      <name val="宋体"/>
      <family val="3"/>
      <charset val="134"/>
      <scheme val="minor"/>
    </font>
    <font>
      <b/>
      <sz val="11"/>
      <color rgb="FF000000"/>
      <name val="宋体"/>
      <family val="3"/>
      <charset val="134"/>
      <scheme val="minor"/>
    </font>
    <font>
      <sz val="8"/>
      <color rgb="FF000000"/>
      <name val="宋体"/>
      <family val="3"/>
      <charset val="134"/>
    </font>
    <font>
      <sz val="9"/>
      <color theme="1"/>
      <name val="宋体"/>
      <family val="3"/>
      <charset val="134"/>
      <scheme val="minor"/>
    </font>
    <font>
      <sz val="9"/>
      <name val="Arial"/>
      <family val="2"/>
    </font>
    <font>
      <sz val="8"/>
      <color theme="1"/>
      <name val="宋体"/>
      <family val="3"/>
      <charset val="134"/>
      <scheme val="minor"/>
    </font>
    <font>
      <sz val="10"/>
      <color theme="1"/>
      <name val="宋体"/>
      <family val="3"/>
      <charset val="134"/>
      <scheme val="minor"/>
    </font>
    <font>
      <sz val="11"/>
      <color theme="1"/>
      <name val="宋体"/>
      <family val="3"/>
      <charset val="134"/>
    </font>
  </fonts>
  <fills count="4">
    <fill>
      <patternFill patternType="none"/>
    </fill>
    <fill>
      <patternFill patternType="gray125"/>
    </fill>
    <fill>
      <patternFill patternType="solid">
        <fgColor rgb="FFFFFFFF"/>
      </patternFill>
    </fill>
    <fill>
      <patternFill patternType="solid">
        <fgColor rgb="FFDBEEF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top style="thin">
        <color theme="1"/>
      </top>
      <bottom style="thin">
        <color theme="1"/>
      </bottom>
      <diagonal/>
    </border>
    <border>
      <left/>
      <right/>
      <top style="thin">
        <color theme="1"/>
      </top>
      <bottom/>
      <diagonal/>
    </border>
    <border>
      <left style="thin">
        <color auto="1"/>
      </left>
      <right style="thin">
        <color auto="1"/>
      </right>
      <top style="thin">
        <color auto="1"/>
      </top>
      <bottom/>
      <diagonal/>
    </border>
    <border>
      <left/>
      <right style="thin">
        <color theme="1"/>
      </right>
      <top style="thin">
        <color theme="1"/>
      </top>
      <bottom/>
      <diagonal/>
    </border>
    <border>
      <left/>
      <right style="thin">
        <color auto="1"/>
      </right>
      <top style="thin">
        <color auto="1"/>
      </top>
      <bottom/>
      <diagonal/>
    </border>
  </borders>
  <cellStyleXfs count="10">
    <xf numFmtId="0" fontId="0" fillId="0" borderId="0"/>
    <xf numFmtId="177" fontId="16" fillId="0" borderId="7">
      <alignment horizontal="right" vertical="center"/>
    </xf>
    <xf numFmtId="176" fontId="16" fillId="0" borderId="7">
      <alignment horizontal="right" vertical="center"/>
    </xf>
    <xf numFmtId="10" fontId="16" fillId="0" borderId="7">
      <alignment horizontal="right" vertical="center"/>
    </xf>
    <xf numFmtId="178" fontId="16" fillId="0" borderId="7">
      <alignment horizontal="right" vertical="center"/>
    </xf>
    <xf numFmtId="49" fontId="16" fillId="0" borderId="7">
      <alignment horizontal="left" vertical="center" wrapText="1"/>
    </xf>
    <xf numFmtId="178" fontId="16" fillId="0" borderId="7">
      <alignment horizontal="right" vertical="center"/>
    </xf>
    <xf numFmtId="179" fontId="16" fillId="0" borderId="7">
      <alignment horizontal="right" vertical="center"/>
    </xf>
    <xf numFmtId="180" fontId="16" fillId="0" borderId="7">
      <alignment horizontal="right" vertical="center"/>
    </xf>
    <xf numFmtId="0" fontId="33" fillId="0" borderId="0">
      <alignment vertical="center"/>
    </xf>
  </cellStyleXfs>
  <cellXfs count="328">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7" xfId="0" applyFont="1" applyBorder="1" applyAlignment="1" applyProtection="1">
      <alignment horizontal="center" vertical="center"/>
      <protection locked="0"/>
    </xf>
    <xf numFmtId="4" fontId="5" fillId="0" borderId="7" xfId="6" applyNumberFormat="1" applyFont="1" applyBorder="1">
      <alignment horizontal="right" vertical="center"/>
    </xf>
    <xf numFmtId="0" fontId="6" fillId="0" borderId="0" xfId="0" applyFont="1" applyBorder="1" applyProtection="1">
      <protection locked="0"/>
    </xf>
    <xf numFmtId="0" fontId="6" fillId="0" borderId="0" xfId="0" applyFont="1" applyBorder="1"/>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1" fillId="0" borderId="0" xfId="0" applyFont="1" applyBorder="1" applyAlignment="1">
      <alignment horizontal="right" vertical="center"/>
    </xf>
    <xf numFmtId="0" fontId="4" fillId="0" borderId="0" xfId="0" applyFont="1" applyBorder="1" applyAlignment="1">
      <alignmen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4" fillId="0" borderId="0" xfId="0" applyFont="1" applyBorder="1" applyProtection="1">
      <protection locked="0"/>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0" xfId="0" applyFont="1" applyBorder="1" applyAlignment="1" applyProtection="1">
      <alignment vertical="top" wrapText="1"/>
      <protection locked="0"/>
    </xf>
    <xf numFmtId="0" fontId="4" fillId="0" borderId="11" xfId="0" applyFont="1" applyBorder="1" applyAlignment="1" applyProtection="1">
      <alignment horizontal="center" vertical="center" wrapText="1"/>
      <protection locked="0"/>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180" fontId="5" fillId="0" borderId="7" xfId="8"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7" xfId="0" applyFont="1" applyBorder="1" applyAlignment="1">
      <alignment horizontal="center" vertical="center" wrapText="1"/>
    </xf>
    <xf numFmtId="0" fontId="1" fillId="0" borderId="0" xfId="0" applyFont="1" applyBorder="1" applyAlignment="1">
      <alignment vertical="top"/>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2" fillId="0" borderId="7" xfId="0" applyFont="1" applyBorder="1" applyAlignment="1">
      <alignment horizontal="left" vertical="center"/>
    </xf>
    <xf numFmtId="0" fontId="2" fillId="0" borderId="0" xfId="0" applyFont="1" applyBorder="1" applyAlignment="1">
      <alignment horizontal="right" vertical="center" wrapText="1"/>
    </xf>
    <xf numFmtId="49" fontId="4" fillId="0" borderId="7" xfId="0" applyNumberFormat="1" applyFont="1" applyBorder="1" applyAlignment="1">
      <alignment horizontal="center" vertical="center"/>
    </xf>
    <xf numFmtId="0" fontId="12" fillId="0" borderId="7" xfId="0" applyFont="1" applyBorder="1" applyAlignment="1" applyProtection="1">
      <alignment horizontal="center" vertical="center"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0" borderId="7" xfId="0" applyFont="1" applyBorder="1" applyAlignment="1" applyProtection="1">
      <alignment horizontal="center" vertical="center"/>
      <protection locked="0"/>
    </xf>
    <xf numFmtId="0" fontId="1" fillId="0" borderId="11" xfId="0" applyFont="1" applyBorder="1" applyAlignment="1" applyProtection="1">
      <alignment horizontal="center" vertical="center" wrapText="1"/>
      <protection locked="0"/>
    </xf>
    <xf numFmtId="0" fontId="2" fillId="0" borderId="7" xfId="0" applyFont="1" applyBorder="1" applyAlignment="1" applyProtection="1">
      <alignment vertical="center"/>
      <protection locked="0"/>
    </xf>
    <xf numFmtId="0" fontId="17" fillId="2" borderId="0" xfId="0" applyFont="1" applyFill="1" applyBorder="1" applyAlignment="1">
      <alignment horizontal="center" vertical="center"/>
    </xf>
    <xf numFmtId="0" fontId="2" fillId="2" borderId="0" xfId="0" applyFont="1" applyFill="1" applyBorder="1" applyAlignment="1">
      <alignment horizontal="right" vertical="center" wrapText="1"/>
    </xf>
    <xf numFmtId="0" fontId="17" fillId="2" borderId="0" xfId="0" applyFont="1" applyFill="1" applyBorder="1" applyAlignment="1">
      <alignment horizontal="left" vertical="center"/>
    </xf>
    <xf numFmtId="0" fontId="2" fillId="2" borderId="0" xfId="0" quotePrefix="1" applyFont="1" applyFill="1" applyBorder="1" applyAlignment="1">
      <alignment horizontal="right" vertical="center" wrapText="1"/>
    </xf>
    <xf numFmtId="0" fontId="1" fillId="2" borderId="7" xfId="0" applyFont="1" applyFill="1" applyBorder="1" applyAlignment="1">
      <alignment horizontal="center" vertical="center"/>
    </xf>
    <xf numFmtId="0" fontId="4" fillId="2" borderId="7" xfId="0" applyFont="1" applyFill="1" applyBorder="1" applyAlignment="1">
      <alignment horizontal="center" vertical="center"/>
    </xf>
    <xf numFmtId="49" fontId="4" fillId="0" borderId="7" xfId="0" applyNumberFormat="1" applyFont="1" applyBorder="1" applyAlignment="1">
      <alignment horizontal="center" vertical="center" wrapText="1"/>
    </xf>
    <xf numFmtId="49" fontId="4" fillId="0" borderId="7" xfId="0" applyNumberFormat="1" applyFont="1" applyBorder="1" applyAlignment="1">
      <alignment vertical="center" wrapText="1"/>
    </xf>
    <xf numFmtId="0" fontId="4" fillId="0" borderId="7" xfId="0" applyFont="1" applyBorder="1" applyAlignment="1">
      <alignment vertical="center" wrapText="1"/>
    </xf>
    <xf numFmtId="4" fontId="2" fillId="2" borderId="7" xfId="0" applyNumberFormat="1" applyFont="1" applyFill="1" applyBorder="1" applyAlignment="1" applyProtection="1">
      <alignment horizontal="right" vertical="center"/>
      <protection locked="0"/>
    </xf>
    <xf numFmtId="49" fontId="21" fillId="0" borderId="7" xfId="0" applyNumberFormat="1" applyFont="1" applyBorder="1" applyAlignment="1" applyProtection="1">
      <alignment horizontal="center" vertical="center"/>
      <protection locked="0"/>
    </xf>
    <xf numFmtId="49" fontId="21" fillId="0" borderId="7" xfId="0" applyNumberFormat="1" applyFont="1" applyBorder="1" applyAlignment="1" applyProtection="1">
      <alignment horizontal="center" vertical="center" wrapText="1"/>
      <protection locked="0"/>
    </xf>
    <xf numFmtId="49" fontId="21" fillId="0" borderId="1" xfId="0" applyNumberFormat="1" applyFont="1" applyBorder="1" applyAlignment="1" applyProtection="1">
      <alignment horizontal="center" vertical="center" wrapText="1"/>
      <protection locked="0"/>
    </xf>
    <xf numFmtId="0" fontId="23" fillId="0" borderId="13" xfId="0" applyFont="1" applyBorder="1" applyAlignment="1">
      <alignment horizontal="center" vertical="center" wrapText="1"/>
    </xf>
    <xf numFmtId="49" fontId="24" fillId="0" borderId="9" xfId="0" applyNumberFormat="1" applyFont="1" applyBorder="1" applyAlignment="1">
      <alignment horizontal="center" vertical="center" wrapText="1"/>
    </xf>
    <xf numFmtId="49" fontId="24" fillId="0" borderId="1" xfId="0" applyNumberFormat="1" applyFont="1" applyBorder="1" applyAlignment="1">
      <alignment horizontal="center" vertical="center" wrapText="1"/>
    </xf>
    <xf numFmtId="0" fontId="15" fillId="0" borderId="14" xfId="0" applyFont="1" applyBorder="1"/>
    <xf numFmtId="0" fontId="23" fillId="0" borderId="13" xfId="0" applyFont="1" applyBorder="1" applyAlignment="1">
      <alignment horizontal="left" vertical="center" wrapText="1"/>
    </xf>
    <xf numFmtId="9" fontId="25" fillId="0" borderId="4" xfId="0" applyNumberFormat="1" applyFont="1" applyBorder="1" applyAlignment="1">
      <alignment horizontal="center" vertical="center" wrapText="1"/>
    </xf>
    <xf numFmtId="9" fontId="25" fillId="0" borderId="7"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2" fillId="0" borderId="1" xfId="0" applyFont="1" applyBorder="1" applyAlignment="1">
      <alignment horizontal="center" vertical="center" wrapText="1"/>
    </xf>
    <xf numFmtId="0" fontId="25" fillId="0" borderId="13" xfId="0" applyFont="1" applyBorder="1" applyAlignment="1">
      <alignment horizontal="left" vertical="center" wrapText="1"/>
    </xf>
    <xf numFmtId="9" fontId="26" fillId="0" borderId="0" xfId="0" applyNumberFormat="1" applyFont="1" applyBorder="1" applyAlignment="1">
      <alignment horizontal="center" vertical="center" wrapText="1"/>
    </xf>
    <xf numFmtId="0" fontId="25" fillId="0" borderId="2" xfId="0" applyFont="1" applyBorder="1" applyAlignment="1">
      <alignment horizontal="left" vertical="center" wrapText="1"/>
    </xf>
    <xf numFmtId="9" fontId="25" fillId="0" borderId="3" xfId="0" applyNumberFormat="1" applyFont="1" applyBorder="1" applyAlignment="1">
      <alignment horizontal="center" vertical="center" wrapText="1"/>
    </xf>
    <xf numFmtId="49" fontId="24" fillId="0" borderId="14" xfId="0" applyNumberFormat="1" applyFont="1" applyBorder="1" applyAlignment="1">
      <alignment horizontal="center" vertical="center" wrapText="1"/>
    </xf>
    <xf numFmtId="0" fontId="2" fillId="2" borderId="7" xfId="0" applyFont="1" applyFill="1" applyBorder="1" applyAlignment="1" applyProtection="1">
      <alignment horizontal="left" vertical="center" wrapText="1"/>
      <protection locked="0"/>
    </xf>
    <xf numFmtId="49" fontId="5" fillId="0" borderId="7" xfId="5" applyNumberFormat="1" applyFont="1" applyBorder="1">
      <alignment horizontal="left" vertical="center" wrapText="1"/>
    </xf>
    <xf numFmtId="0" fontId="2" fillId="2" borderId="0" xfId="0"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1" fillId="2" borderId="0" xfId="0" applyFont="1" applyFill="1" applyBorder="1" applyAlignment="1" applyProtection="1">
      <alignment horizontal="right" vertical="center" wrapText="1"/>
      <protection locked="0"/>
    </xf>
    <xf numFmtId="0" fontId="2" fillId="2" borderId="0"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center" vertical="center"/>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0" fontId="2" fillId="2" borderId="7" xfId="0" applyFont="1" applyFill="1" applyBorder="1" applyAlignment="1" applyProtection="1">
      <alignment horizontal="center" vertical="center"/>
      <protection locked="0"/>
    </xf>
    <xf numFmtId="0" fontId="28" fillId="0" borderId="7" xfId="0" applyFont="1" applyBorder="1" applyAlignment="1">
      <alignment vertical="center" wrapText="1"/>
    </xf>
    <xf numFmtId="0" fontId="2" fillId="0" borderId="1" xfId="0" applyFont="1" applyBorder="1" applyAlignment="1">
      <alignment vertical="center" wrapText="1"/>
    </xf>
    <xf numFmtId="0" fontId="28" fillId="0" borderId="1" xfId="0" applyFont="1" applyBorder="1" applyAlignment="1">
      <alignment vertical="center" wrapText="1"/>
    </xf>
    <xf numFmtId="0" fontId="2" fillId="0" borderId="2" xfId="0" applyFont="1" applyBorder="1" applyAlignment="1">
      <alignment vertical="center" wrapText="1"/>
    </xf>
    <xf numFmtId="49" fontId="29" fillId="0" borderId="14" xfId="0" applyNumberFormat="1" applyFont="1" applyFill="1" applyBorder="1" applyAlignment="1">
      <alignment horizontal="left" vertical="center"/>
    </xf>
    <xf numFmtId="0" fontId="28" fillId="0" borderId="14" xfId="0" applyFont="1" applyBorder="1" applyAlignment="1">
      <alignment vertical="center" wrapText="1"/>
    </xf>
    <xf numFmtId="0" fontId="29" fillId="0" borderId="14" xfId="0" applyFont="1" applyFill="1" applyBorder="1" applyAlignment="1">
      <alignment horizontal="left" vertical="center"/>
    </xf>
    <xf numFmtId="0" fontId="31" fillId="0" borderId="14" xfId="0" applyFont="1" applyFill="1" applyBorder="1" applyAlignment="1">
      <alignment horizontal="left" vertical="center" wrapText="1"/>
    </xf>
    <xf numFmtId="0" fontId="2" fillId="0" borderId="14" xfId="0" applyFont="1" applyBorder="1" applyAlignment="1">
      <alignment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16" fillId="2" borderId="7" xfId="0" applyFont="1" applyFill="1" applyBorder="1" applyAlignment="1">
      <alignment horizontal="left" vertical="center" wrapText="1" indent="2"/>
    </xf>
    <xf numFmtId="0" fontId="16" fillId="2" borderId="7" xfId="0" applyFont="1" applyFill="1" applyBorder="1" applyAlignment="1">
      <alignment horizontal="right" wrapText="1"/>
    </xf>
    <xf numFmtId="0" fontId="2" fillId="2" borderId="7" xfId="0" applyFont="1" applyFill="1" applyBorder="1" applyAlignment="1">
      <alignment horizontal="right" vertical="center" wrapText="1"/>
    </xf>
    <xf numFmtId="0" fontId="2" fillId="2" borderId="7" xfId="0" applyFont="1" applyFill="1" applyBorder="1" applyAlignment="1">
      <alignment horizontal="center" vertical="center"/>
    </xf>
    <xf numFmtId="0" fontId="7" fillId="2" borderId="0" xfId="0" quotePrefix="1" applyFont="1" applyFill="1" applyBorder="1" applyAlignment="1" applyProtection="1">
      <alignment horizontal="center" vertical="center" wrapText="1"/>
      <protection locked="0"/>
    </xf>
    <xf numFmtId="0" fontId="0" fillId="0" borderId="0" xfId="0" applyFont="1" applyBorder="1"/>
    <xf numFmtId="0" fontId="2" fillId="2" borderId="0" xfId="0" applyFont="1" applyFill="1" applyBorder="1" applyAlignment="1" applyProtection="1">
      <alignment horizontal="left" vertical="center" wrapText="1"/>
      <protection locked="0"/>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1" fillId="0" borderId="10"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2" borderId="11" xfId="0" applyFont="1" applyFill="1" applyBorder="1" applyAlignment="1">
      <alignment horizontal="right" vertical="center"/>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1" fillId="0" borderId="9"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1" fillId="2" borderId="7" xfId="0" applyFont="1" applyFill="1" applyBorder="1" applyAlignment="1" applyProtection="1">
      <alignment horizontal="center" vertical="center" wrapText="1"/>
      <protection locked="0"/>
    </xf>
    <xf numFmtId="0" fontId="6" fillId="0" borderId="7" xfId="0" applyFont="1" applyBorder="1" applyAlignment="1" applyProtection="1">
      <alignment vertical="top" wrapText="1"/>
      <protection locked="0"/>
    </xf>
    <xf numFmtId="0" fontId="2" fillId="2" borderId="0" xfId="0" applyFont="1" applyFill="1" applyBorder="1" applyAlignment="1" applyProtection="1">
      <alignment horizontal="right" vertical="center" wrapText="1"/>
      <protection locked="0"/>
    </xf>
    <xf numFmtId="0" fontId="7" fillId="2" borderId="0" xfId="0" applyFont="1" applyFill="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2" fillId="2" borderId="4" xfId="0" applyFont="1" applyFill="1" applyBorder="1" applyAlignment="1">
      <alignment horizontal="left" vertical="center"/>
    </xf>
    <xf numFmtId="0" fontId="12" fillId="2" borderId="1" xfId="0" applyFont="1" applyFill="1" applyBorder="1" applyAlignment="1">
      <alignment horizontal="center" vertical="center"/>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 fillId="2" borderId="0" xfId="0" applyFont="1" applyFill="1" applyBorder="1" applyAlignment="1" applyProtection="1">
      <alignment horizontal="right" vertical="center" wrapText="1"/>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0" fillId="0" borderId="0" xfId="0" applyFont="1" applyBorder="1" applyAlignment="1">
      <alignment horizontal="center"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32" fillId="0" borderId="15" xfId="0" applyFont="1" applyBorder="1" applyAlignment="1"/>
    <xf numFmtId="0" fontId="0" fillId="0" borderId="15" xfId="0" applyFont="1" applyBorder="1" applyAlignment="1"/>
    <xf numFmtId="0" fontId="11" fillId="0" borderId="0" xfId="0" applyFont="1" applyBorder="1" applyAlignment="1">
      <alignment horizontal="center" vertical="center"/>
    </xf>
    <xf numFmtId="0" fontId="6" fillId="0" borderId="0" xfId="0" applyFont="1" applyBorder="1"/>
    <xf numFmtId="0" fontId="6" fillId="0" borderId="0" xfId="0" applyFont="1" applyBorder="1" applyProtection="1">
      <protection locked="0"/>
    </xf>
    <xf numFmtId="0" fontId="2" fillId="0" borderId="0" xfId="0" applyFont="1" applyBorder="1" applyAlignment="1">
      <alignment horizontal="left" vertical="center"/>
    </xf>
    <xf numFmtId="0" fontId="1" fillId="2" borderId="0" xfId="0" applyFont="1" applyFill="1" applyBorder="1" applyAlignment="1" applyProtection="1">
      <alignment horizontal="lef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6" fillId="2" borderId="7" xfId="0" applyFont="1" applyFill="1" applyBorder="1" applyAlignment="1" applyProtection="1">
      <alignment vertical="top" wrapText="1"/>
      <protection locked="0"/>
    </xf>
    <xf numFmtId="0" fontId="1" fillId="2" borderId="7"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right" vertical="center"/>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0" borderId="13" xfId="0" applyFont="1" applyBorder="1" applyAlignment="1">
      <alignment horizontal="left"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2" fillId="0" borderId="7" xfId="0" applyFont="1" applyBorder="1" applyAlignment="1">
      <alignment horizontal="left" vertical="center" wrapText="1" indent="1"/>
    </xf>
    <xf numFmtId="0" fontId="2" fillId="2" borderId="7" xfId="0" applyFont="1" applyFill="1" applyBorder="1" applyAlignment="1" applyProtection="1">
      <alignment horizontal="left" vertical="center" wrapText="1"/>
      <protection locked="0"/>
    </xf>
    <xf numFmtId="0" fontId="8" fillId="0" borderId="0" xfId="0" quotePrefix="1" applyFont="1" applyBorder="1" applyAlignment="1">
      <alignment horizontal="center" vertical="center"/>
    </xf>
    <xf numFmtId="49" fontId="22" fillId="0" borderId="15" xfId="0" applyNumberFormat="1" applyFont="1" applyBorder="1" applyAlignment="1">
      <alignment wrapText="1"/>
    </xf>
    <xf numFmtId="0" fontId="10" fillId="0" borderId="0" xfId="0" quotePrefix="1"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9" fillId="0" borderId="0" xfId="0" applyFont="1" applyBorder="1" applyAlignment="1" applyProtection="1">
      <alignment horizontal="right"/>
      <protection locked="0"/>
    </xf>
    <xf numFmtId="0" fontId="1" fillId="0" borderId="4"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8" fillId="0" borderId="0" xfId="0" applyFont="1" applyBorder="1" applyAlignment="1">
      <alignment horizontal="center" vertical="center" wrapText="1"/>
    </xf>
    <xf numFmtId="0" fontId="4" fillId="0" borderId="0" xfId="0" applyFont="1" applyBorder="1" applyProtection="1">
      <protection locked="0"/>
    </xf>
    <xf numFmtId="0" fontId="4" fillId="0" borderId="0" xfId="0" applyFont="1" applyBorder="1"/>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7" fillId="0" borderId="15" xfId="0" applyFont="1" applyBorder="1" applyAlignment="1" applyProtection="1">
      <alignment vertical="center" wrapText="1"/>
      <protection locked="0"/>
    </xf>
    <xf numFmtId="0" fontId="8" fillId="0" borderId="0" xfId="0" quotePrefix="1"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8" fillId="0" borderId="0" xfId="0" applyFont="1" applyBorder="1" applyAlignment="1">
      <alignment horizontal="center" vertical="center"/>
    </xf>
    <xf numFmtId="0" fontId="1" fillId="2" borderId="0" xfId="0" applyFont="1" applyFill="1" applyBorder="1" applyAlignment="1" applyProtection="1">
      <alignment horizontal="right" vertical="center"/>
      <protection locked="0"/>
    </xf>
    <xf numFmtId="0" fontId="1"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3" fillId="0" borderId="0" xfId="0" quotePrefix="1" applyFont="1" applyBorder="1" applyAlignment="1">
      <alignment horizontal="center"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0" borderId="1" xfId="0" applyFont="1" applyBorder="1" applyAlignment="1">
      <alignment horizontal="center" vertical="center"/>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2" fillId="0" borderId="1"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4" xfId="0" applyFont="1" applyBorder="1" applyAlignment="1">
      <alignment horizontal="center" vertical="center" wrapText="1"/>
    </xf>
    <xf numFmtId="49" fontId="25" fillId="0" borderId="2" xfId="0" applyNumberFormat="1" applyFont="1" applyBorder="1" applyAlignment="1">
      <alignment horizontal="left" vertical="center" wrapText="1"/>
    </xf>
    <xf numFmtId="49" fontId="25" fillId="0" borderId="3"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0" fontId="4" fillId="0" borderId="7" xfId="0" applyFont="1" applyBorder="1"/>
    <xf numFmtId="0" fontId="20" fillId="0" borderId="7" xfId="0" applyFont="1" applyBorder="1" applyAlignment="1">
      <alignment horizontal="left" vertical="center"/>
    </xf>
    <xf numFmtId="0" fontId="20" fillId="0" borderId="7" xfId="0" applyFont="1" applyBorder="1" applyAlignment="1">
      <alignment horizontal="center" vertical="center"/>
    </xf>
    <xf numFmtId="49" fontId="21" fillId="0" borderId="7" xfId="0" applyNumberFormat="1" applyFont="1" applyBorder="1" applyAlignment="1">
      <alignment horizontal="center" vertical="center" wrapText="1"/>
    </xf>
    <xf numFmtId="0" fontId="21" fillId="0" borderId="7" xfId="0" applyFont="1" applyBorder="1" applyAlignment="1">
      <alignment horizontal="center" vertical="center"/>
    </xf>
    <xf numFmtId="49" fontId="21" fillId="0" borderId="7" xfId="0" applyNumberFormat="1" applyFont="1" applyBorder="1" applyAlignment="1">
      <alignment horizontal="center" vertical="center"/>
    </xf>
    <xf numFmtId="0" fontId="21" fillId="0" borderId="1" xfId="0" applyFont="1" applyBorder="1" applyAlignment="1">
      <alignment horizontal="center" vertical="center"/>
    </xf>
    <xf numFmtId="0" fontId="4" fillId="0" borderId="7" xfId="0" applyFont="1" applyBorder="1" applyAlignment="1">
      <alignment horizontal="center" vertical="center"/>
    </xf>
    <xf numFmtId="0" fontId="2" fillId="0" borderId="7" xfId="0" applyFont="1" applyBorder="1" applyAlignment="1">
      <alignment horizontal="left" vertical="center" wrapText="1"/>
    </xf>
    <xf numFmtId="49" fontId="4" fillId="0" borderId="7" xfId="0" applyNumberFormat="1" applyFont="1" applyBorder="1" applyAlignment="1">
      <alignment horizontal="center" vertical="center" wrapText="1"/>
    </xf>
    <xf numFmtId="0" fontId="17" fillId="2" borderId="0" xfId="0" applyFont="1" applyFill="1" applyBorder="1" applyAlignment="1">
      <alignment horizontal="center" vertical="center"/>
    </xf>
    <xf numFmtId="0" fontId="17"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 fillId="2" borderId="2" xfId="0" applyFont="1" applyFill="1" applyBorder="1" applyAlignment="1">
      <alignment horizontal="left" vertical="center"/>
    </xf>
    <xf numFmtId="0" fontId="19" fillId="2" borderId="3" xfId="0" applyFont="1" applyFill="1" applyBorder="1" applyAlignment="1">
      <alignment horizontal="left" vertical="center"/>
    </xf>
    <xf numFmtId="0" fontId="19" fillId="2" borderId="4" xfId="0" applyFont="1" applyFill="1" applyBorder="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left" vertical="center" wrapText="1"/>
    </xf>
    <xf numFmtId="0" fontId="29" fillId="0" borderId="14" xfId="0" applyFont="1" applyBorder="1" applyAlignment="1">
      <alignment horizontal="justify" vertical="center"/>
    </xf>
    <xf numFmtId="49" fontId="5" fillId="0" borderId="16" xfId="9" applyNumberFormat="1" applyFont="1" applyBorder="1" applyAlignment="1">
      <alignment horizontal="justify" vertical="center" wrapText="1"/>
    </xf>
    <xf numFmtId="49" fontId="5" fillId="0" borderId="17" xfId="9" applyNumberFormat="1" applyFont="1" applyBorder="1" applyAlignment="1">
      <alignment horizontal="justify" vertical="center" wrapText="1"/>
    </xf>
    <xf numFmtId="49" fontId="16" fillId="0" borderId="17" xfId="9" applyNumberFormat="1" applyFont="1" applyBorder="1" applyAlignment="1">
      <alignment horizontal="justify" vertical="center"/>
    </xf>
    <xf numFmtId="49" fontId="5" fillId="0" borderId="14" xfId="5" applyNumberFormat="1" applyFont="1" applyBorder="1" applyAlignment="1">
      <alignment horizontal="justify" vertical="center" wrapText="1"/>
    </xf>
    <xf numFmtId="49" fontId="5" fillId="0" borderId="18" xfId="9" applyNumberFormat="1" applyFont="1" applyBorder="1" applyAlignment="1">
      <alignment horizontal="justify" vertical="center" wrapText="1"/>
    </xf>
    <xf numFmtId="49" fontId="5" fillId="0" borderId="19" xfId="9" applyNumberFormat="1" applyFont="1" applyBorder="1" applyAlignment="1">
      <alignment horizontal="justify" vertical="center" wrapText="1"/>
    </xf>
    <xf numFmtId="0" fontId="29" fillId="0" borderId="14" xfId="0" applyFont="1" applyBorder="1" applyAlignment="1">
      <alignment horizontal="justify" vertical="center"/>
    </xf>
    <xf numFmtId="49" fontId="5" fillId="0" borderId="20" xfId="9" applyNumberFormat="1" applyFont="1" applyBorder="1" applyAlignment="1">
      <alignment horizontal="justify" vertical="center" wrapText="1"/>
    </xf>
    <xf numFmtId="0" fontId="29" fillId="0" borderId="21" xfId="0" applyFont="1" applyBorder="1" applyAlignment="1">
      <alignment horizontal="justify" vertical="center"/>
    </xf>
    <xf numFmtId="49" fontId="5" fillId="0" borderId="22" xfId="9" applyNumberFormat="1" applyFont="1" applyBorder="1" applyAlignment="1">
      <alignment horizontal="justify" vertical="center" wrapText="1"/>
    </xf>
    <xf numFmtId="0" fontId="29" fillId="0" borderId="21" xfId="0" applyFont="1" applyBorder="1" applyAlignment="1">
      <alignment horizontal="justify" vertical="center"/>
    </xf>
    <xf numFmtId="0" fontId="29" fillId="0" borderId="23" xfId="0" applyFont="1" applyBorder="1" applyAlignment="1">
      <alignment horizontal="justify" vertical="center"/>
    </xf>
    <xf numFmtId="49" fontId="5" fillId="0" borderId="21" xfId="9" applyNumberFormat="1" applyFont="1" applyBorder="1" applyAlignment="1">
      <alignment horizontal="justify" vertical="center" wrapText="1"/>
    </xf>
    <xf numFmtId="49" fontId="16" fillId="0" borderId="22" xfId="9" applyNumberFormat="1" applyFont="1" applyBorder="1" applyAlignment="1">
      <alignment horizontal="justify" vertical="center"/>
    </xf>
    <xf numFmtId="49" fontId="16" fillId="0" borderId="18" xfId="9" applyNumberFormat="1" applyFont="1" applyBorder="1" applyAlignment="1">
      <alignment horizontal="justify" vertical="center"/>
    </xf>
    <xf numFmtId="49" fontId="5" fillId="0" borderId="21" xfId="5" applyNumberFormat="1" applyFont="1" applyBorder="1" applyAlignment="1">
      <alignment horizontal="justify" vertical="center" wrapText="1"/>
    </xf>
    <xf numFmtId="0" fontId="29" fillId="0" borderId="0" xfId="0" applyFont="1" applyBorder="1" applyAlignment="1">
      <alignment horizontal="justify" vertical="center"/>
    </xf>
    <xf numFmtId="49" fontId="5" fillId="0" borderId="14" xfId="9" applyNumberFormat="1" applyFont="1" applyBorder="1" applyAlignment="1">
      <alignment horizontal="justify" vertical="center" wrapText="1"/>
    </xf>
    <xf numFmtId="49" fontId="16" fillId="0" borderId="14" xfId="9" applyNumberFormat="1" applyFont="1" applyBorder="1" applyAlignment="1">
      <alignment horizontal="justify" vertical="center"/>
    </xf>
    <xf numFmtId="0" fontId="29" fillId="0" borderId="14" xfId="0" applyFont="1" applyBorder="1" applyAlignment="1">
      <alignment horizontal="justify" vertical="center" wrapText="1"/>
    </xf>
    <xf numFmtId="49" fontId="2" fillId="0" borderId="8" xfId="0" applyNumberFormat="1" applyFont="1" applyBorder="1" applyAlignment="1">
      <alignment vertical="center" wrapText="1"/>
    </xf>
    <xf numFmtId="0" fontId="0" fillId="0" borderId="9" xfId="0" applyFont="1" applyBorder="1" applyAlignment="1"/>
    <xf numFmtId="0" fontId="2"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12" xfId="0" applyFont="1" applyBorder="1" applyAlignment="1"/>
    <xf numFmtId="0" fontId="0" fillId="0" borderId="11" xfId="0" applyFont="1" applyBorder="1" applyAlignment="1"/>
    <xf numFmtId="4" fontId="2" fillId="0" borderId="7" xfId="0" applyNumberFormat="1" applyFont="1" applyBorder="1" applyAlignment="1">
      <alignment horizontal="right" vertical="center"/>
    </xf>
  </cellXfs>
  <cellStyles count="10">
    <cellStyle name="DateStyle" xfId="2"/>
    <cellStyle name="DateTimeStyle" xfId="1"/>
    <cellStyle name="IntegralNumberStyle" xfId="8"/>
    <cellStyle name="MoneyStyle" xfId="6"/>
    <cellStyle name="NumberStyle" xfId="4"/>
    <cellStyle name="PercentStyle" xfId="3"/>
    <cellStyle name="TextStyle" xfId="5"/>
    <cellStyle name="TimeStyle" xfId="7"/>
    <cellStyle name="常规" xfId="0" builtinId="0"/>
    <cellStyle name="常规 3 2"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Right="0"/>
    <pageSetUpPr fitToPage="1"/>
  </sheetPr>
  <dimension ref="A1:D37"/>
  <sheetViews>
    <sheetView showGridLines="0" showZeros="0" workbookViewId="0">
      <pane ySplit="1" topLeftCell="A14" activePane="bottomLeft" state="frozen"/>
      <selection pane="bottomLeft" activeCell="D27" sqref="D27"/>
    </sheetView>
  </sheetViews>
  <sheetFormatPr defaultColWidth="8.625" defaultRowHeight="12.75" customHeight="1"/>
  <cols>
    <col min="1" max="4" width="41" customWidth="1"/>
  </cols>
  <sheetData>
    <row r="1" spans="1:4" ht="12.75" customHeight="1">
      <c r="A1" s="1"/>
      <c r="B1" s="1"/>
      <c r="C1" s="1"/>
      <c r="D1" s="1"/>
    </row>
    <row r="2" spans="1:4" ht="15" customHeight="1">
      <c r="A2" s="104"/>
      <c r="B2" s="104"/>
      <c r="C2" s="104"/>
      <c r="D2" s="105" t="s">
        <v>0</v>
      </c>
    </row>
    <row r="3" spans="1:4" ht="41.25" customHeight="1">
      <c r="A3" s="130" t="str">
        <f>"2025"&amp;"年部门财务收支预算总表"</f>
        <v>2025年部门财务收支预算总表</v>
      </c>
      <c r="B3" s="131"/>
      <c r="C3" s="131"/>
      <c r="D3" s="131"/>
    </row>
    <row r="4" spans="1:4" ht="17.25" customHeight="1">
      <c r="A4" s="132" t="str">
        <f>"单位名称："&amp;"昆明市呈贡区洛龙街道社区卫生服务中心"</f>
        <v>单位名称：昆明市呈贡区洛龙街道社区卫生服务中心</v>
      </c>
      <c r="B4" s="133"/>
      <c r="D4" s="57" t="s">
        <v>1</v>
      </c>
    </row>
    <row r="5" spans="1:4" ht="23.25" customHeight="1">
      <c r="A5" s="134" t="s">
        <v>2</v>
      </c>
      <c r="B5" s="135"/>
      <c r="C5" s="134" t="s">
        <v>3</v>
      </c>
      <c r="D5" s="135"/>
    </row>
    <row r="6" spans="1:4" ht="24" customHeight="1">
      <c r="A6" s="63" t="s">
        <v>4</v>
      </c>
      <c r="B6" s="63" t="s">
        <v>5</v>
      </c>
      <c r="C6" s="63" t="s">
        <v>6</v>
      </c>
      <c r="D6" s="63" t="s">
        <v>5</v>
      </c>
    </row>
    <row r="7" spans="1:4" ht="17.25" customHeight="1">
      <c r="A7" s="64" t="s">
        <v>7</v>
      </c>
      <c r="B7" s="33">
        <v>5309742</v>
      </c>
      <c r="C7" s="64" t="s">
        <v>8</v>
      </c>
      <c r="D7" s="33"/>
    </row>
    <row r="8" spans="1:4" ht="17.25" customHeight="1">
      <c r="A8" s="64" t="s">
        <v>9</v>
      </c>
      <c r="B8" s="33"/>
      <c r="C8" s="64" t="s">
        <v>10</v>
      </c>
      <c r="D8" s="33"/>
    </row>
    <row r="9" spans="1:4" ht="17.25" customHeight="1">
      <c r="A9" s="64" t="s">
        <v>11</v>
      </c>
      <c r="B9" s="33"/>
      <c r="C9" s="70" t="s">
        <v>12</v>
      </c>
      <c r="D9" s="33"/>
    </row>
    <row r="10" spans="1:4" ht="17.25" customHeight="1">
      <c r="A10" s="64" t="s">
        <v>13</v>
      </c>
      <c r="B10" s="33"/>
      <c r="C10" s="70" t="s">
        <v>14</v>
      </c>
      <c r="D10" s="33"/>
    </row>
    <row r="11" spans="1:4" ht="17.25" customHeight="1">
      <c r="A11" s="64" t="s">
        <v>15</v>
      </c>
      <c r="B11" s="33">
        <v>12032000</v>
      </c>
      <c r="C11" s="70" t="s">
        <v>16</v>
      </c>
      <c r="D11" s="33">
        <v>4800</v>
      </c>
    </row>
    <row r="12" spans="1:4" ht="17.25" customHeight="1">
      <c r="A12" s="64" t="s">
        <v>17</v>
      </c>
      <c r="B12" s="33">
        <v>12032000</v>
      </c>
      <c r="C12" s="70" t="s">
        <v>18</v>
      </c>
      <c r="D12" s="33"/>
    </row>
    <row r="13" spans="1:4" ht="17.25" customHeight="1">
      <c r="A13" s="64" t="s">
        <v>19</v>
      </c>
      <c r="B13" s="33"/>
      <c r="C13" s="17" t="s">
        <v>20</v>
      </c>
      <c r="D13" s="33"/>
    </row>
    <row r="14" spans="1:4" ht="17.25" customHeight="1">
      <c r="A14" s="64" t="s">
        <v>21</v>
      </c>
      <c r="B14" s="33"/>
      <c r="C14" s="17" t="s">
        <v>22</v>
      </c>
      <c r="D14" s="33">
        <v>321920</v>
      </c>
    </row>
    <row r="15" spans="1:4" ht="17.25" customHeight="1">
      <c r="A15" s="64" t="s">
        <v>23</v>
      </c>
      <c r="B15" s="33"/>
      <c r="C15" s="17" t="s">
        <v>24</v>
      </c>
      <c r="D15" s="33">
        <v>19267100.039999999</v>
      </c>
    </row>
    <row r="16" spans="1:4" ht="17.25" customHeight="1">
      <c r="A16" s="64" t="s">
        <v>25</v>
      </c>
      <c r="B16" s="33"/>
      <c r="C16" s="17" t="s">
        <v>26</v>
      </c>
      <c r="D16" s="33"/>
    </row>
    <row r="17" spans="1:4" ht="17.25" customHeight="1">
      <c r="A17" s="60"/>
      <c r="B17" s="33"/>
      <c r="C17" s="17" t="s">
        <v>27</v>
      </c>
      <c r="D17" s="33"/>
    </row>
    <row r="18" spans="1:4" ht="17.25" customHeight="1">
      <c r="A18" s="65"/>
      <c r="B18" s="33"/>
      <c r="C18" s="17" t="s">
        <v>28</v>
      </c>
      <c r="D18" s="33"/>
    </row>
    <row r="19" spans="1:4" ht="17.25" customHeight="1">
      <c r="A19" s="65"/>
      <c r="B19" s="33"/>
      <c r="C19" s="17" t="s">
        <v>29</v>
      </c>
      <c r="D19" s="33"/>
    </row>
    <row r="20" spans="1:4" ht="17.25" customHeight="1">
      <c r="A20" s="65"/>
      <c r="B20" s="33"/>
      <c r="C20" s="17" t="s">
        <v>30</v>
      </c>
      <c r="D20" s="33"/>
    </row>
    <row r="21" spans="1:4" ht="17.25" customHeight="1">
      <c r="A21" s="65"/>
      <c r="B21" s="33"/>
      <c r="C21" s="17" t="s">
        <v>31</v>
      </c>
      <c r="D21" s="33"/>
    </row>
    <row r="22" spans="1:4" ht="17.25" customHeight="1">
      <c r="A22" s="65"/>
      <c r="B22" s="33"/>
      <c r="C22" s="17" t="s">
        <v>32</v>
      </c>
      <c r="D22" s="33"/>
    </row>
    <row r="23" spans="1:4" ht="17.25" customHeight="1">
      <c r="A23" s="65"/>
      <c r="B23" s="33"/>
      <c r="C23" s="17" t="s">
        <v>33</v>
      </c>
      <c r="D23" s="33"/>
    </row>
    <row r="24" spans="1:4" ht="17.25" customHeight="1">
      <c r="A24" s="65"/>
      <c r="B24" s="33"/>
      <c r="C24" s="17" t="s">
        <v>34</v>
      </c>
      <c r="D24" s="33"/>
    </row>
    <row r="25" spans="1:4" ht="17.25" customHeight="1">
      <c r="A25" s="65"/>
      <c r="B25" s="33"/>
      <c r="C25" s="17" t="s">
        <v>35</v>
      </c>
      <c r="D25" s="33">
        <v>425646.4</v>
      </c>
    </row>
    <row r="26" spans="1:4" ht="17.25" customHeight="1">
      <c r="A26" s="65"/>
      <c r="B26" s="33"/>
      <c r="C26" s="17" t="s">
        <v>36</v>
      </c>
      <c r="D26" s="33"/>
    </row>
    <row r="27" spans="1:4" ht="17.25" customHeight="1">
      <c r="A27" s="65"/>
      <c r="B27" s="33"/>
      <c r="C27" s="60" t="s">
        <v>37</v>
      </c>
      <c r="D27" s="33"/>
    </row>
    <row r="28" spans="1:4" ht="17.25" customHeight="1">
      <c r="A28" s="65"/>
      <c r="B28" s="33"/>
      <c r="C28" s="17" t="s">
        <v>38</v>
      </c>
      <c r="D28" s="33"/>
    </row>
    <row r="29" spans="1:4" ht="16.5" customHeight="1">
      <c r="A29" s="65"/>
      <c r="B29" s="33"/>
      <c r="C29" s="17" t="s">
        <v>39</v>
      </c>
      <c r="D29" s="33"/>
    </row>
    <row r="30" spans="1:4" ht="16.5" customHeight="1">
      <c r="A30" s="65"/>
      <c r="B30" s="33"/>
      <c r="C30" s="60" t="s">
        <v>40</v>
      </c>
      <c r="D30" s="33"/>
    </row>
    <row r="31" spans="1:4" ht="17.25" customHeight="1">
      <c r="A31" s="65"/>
      <c r="B31" s="33"/>
      <c r="C31" s="60" t="s">
        <v>41</v>
      </c>
      <c r="D31" s="33"/>
    </row>
    <row r="32" spans="1:4" ht="17.25" customHeight="1">
      <c r="A32" s="65"/>
      <c r="B32" s="33"/>
      <c r="C32" s="17" t="s">
        <v>42</v>
      </c>
      <c r="D32" s="33"/>
    </row>
    <row r="33" spans="1:4" ht="16.5" customHeight="1">
      <c r="A33" s="65" t="s">
        <v>43</v>
      </c>
      <c r="B33" s="33">
        <v>17341742</v>
      </c>
      <c r="C33" s="65" t="s">
        <v>44</v>
      </c>
      <c r="D33" s="33">
        <v>20019466.440000001</v>
      </c>
    </row>
    <row r="34" spans="1:4" ht="16.5" customHeight="1">
      <c r="A34" s="60" t="s">
        <v>45</v>
      </c>
      <c r="B34" s="33">
        <v>2677724.44</v>
      </c>
      <c r="C34" s="60" t="s">
        <v>46</v>
      </c>
      <c r="D34" s="33"/>
    </row>
    <row r="35" spans="1:4" ht="16.5" customHeight="1">
      <c r="A35" s="17" t="s">
        <v>47</v>
      </c>
      <c r="B35" s="33">
        <v>2677724.44</v>
      </c>
      <c r="C35" s="17" t="s">
        <v>47</v>
      </c>
      <c r="D35" s="33"/>
    </row>
    <row r="36" spans="1:4" ht="16.5" customHeight="1">
      <c r="A36" s="17" t="s">
        <v>48</v>
      </c>
      <c r="B36" s="33"/>
      <c r="C36" s="17" t="s">
        <v>49</v>
      </c>
      <c r="D36" s="33"/>
    </row>
    <row r="37" spans="1:4" ht="16.5" customHeight="1">
      <c r="A37" s="66" t="s">
        <v>50</v>
      </c>
      <c r="B37" s="33">
        <v>20019466.440000001</v>
      </c>
      <c r="C37" s="66" t="s">
        <v>51</v>
      </c>
      <c r="D37" s="33">
        <v>20019466.440000001</v>
      </c>
    </row>
  </sheetData>
  <mergeCells count="4">
    <mergeCell ref="A3:D3"/>
    <mergeCell ref="A4:B4"/>
    <mergeCell ref="A5:B5"/>
    <mergeCell ref="C5:D5"/>
  </mergeCells>
  <phoneticPr fontId="18" type="noConversion"/>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sheetPr>
    <outlinePr summaryRight="0"/>
    <pageSetUpPr fitToPage="1"/>
  </sheetPr>
  <dimension ref="A1:F11"/>
  <sheetViews>
    <sheetView showZeros="0" workbookViewId="0">
      <pane ySplit="1" topLeftCell="A2" activePane="bottomLeft" state="frozen"/>
      <selection pane="bottomLeft" activeCell="C14" sqref="C14"/>
    </sheetView>
  </sheetViews>
  <sheetFormatPr defaultColWidth="9.125" defaultRowHeight="14.25" customHeight="1"/>
  <cols>
    <col min="1" max="1" width="32.125" customWidth="1"/>
    <col min="2" max="2" width="20.75" customWidth="1"/>
    <col min="3" max="3" width="32.125" customWidth="1"/>
    <col min="4" max="4" width="27.75" customWidth="1"/>
    <col min="5" max="6" width="36.75" customWidth="1"/>
  </cols>
  <sheetData>
    <row r="1" spans="1:6" ht="14.25" customHeight="1">
      <c r="A1" s="1"/>
      <c r="B1" s="1"/>
      <c r="C1" s="1"/>
      <c r="D1" s="1"/>
      <c r="E1" s="1"/>
      <c r="F1" s="1"/>
    </row>
    <row r="2" spans="1:6" ht="12" customHeight="1">
      <c r="A2" s="50">
        <v>1</v>
      </c>
      <c r="B2" s="51">
        <v>0</v>
      </c>
      <c r="C2" s="50">
        <v>1</v>
      </c>
      <c r="D2" s="52"/>
      <c r="E2" s="52"/>
      <c r="F2" s="49" t="s">
        <v>177</v>
      </c>
    </row>
    <row r="3" spans="1:6" ht="42" customHeight="1">
      <c r="A3" s="225" t="str">
        <f>"2025"&amp;"年部门政府性基金预算支出预算表"</f>
        <v>2025年部门政府性基金预算支出预算表</v>
      </c>
      <c r="B3" s="226" t="s">
        <v>178</v>
      </c>
      <c r="C3" s="227"/>
      <c r="D3" s="169"/>
      <c r="E3" s="169"/>
      <c r="F3" s="169"/>
    </row>
    <row r="4" spans="1:6" ht="13.5" customHeight="1">
      <c r="A4" s="201" t="str">
        <f>"单位名称："&amp;"昆明市呈贡区洛龙街道社区卫生服务中心"</f>
        <v>单位名称：昆明市呈贡区洛龙街道社区卫生服务中心</v>
      </c>
      <c r="B4" s="201" t="s">
        <v>179</v>
      </c>
      <c r="C4" s="228"/>
      <c r="D4" s="52"/>
      <c r="E4" s="52"/>
      <c r="F4" s="49" t="s">
        <v>1</v>
      </c>
    </row>
    <row r="5" spans="1:6" ht="19.5" customHeight="1">
      <c r="A5" s="175" t="s">
        <v>143</v>
      </c>
      <c r="B5" s="230" t="s">
        <v>70</v>
      </c>
      <c r="C5" s="175" t="s">
        <v>71</v>
      </c>
      <c r="D5" s="211" t="s">
        <v>180</v>
      </c>
      <c r="E5" s="173"/>
      <c r="F5" s="174"/>
    </row>
    <row r="6" spans="1:6" ht="18.75" customHeight="1">
      <c r="A6" s="207"/>
      <c r="B6" s="231"/>
      <c r="C6" s="207"/>
      <c r="D6" s="9" t="s">
        <v>55</v>
      </c>
      <c r="E6" s="8" t="s">
        <v>73</v>
      </c>
      <c r="F6" s="9" t="s">
        <v>74</v>
      </c>
    </row>
    <row r="7" spans="1:6" ht="18.75" customHeight="1">
      <c r="A7" s="25">
        <v>1</v>
      </c>
      <c r="B7" s="53" t="s">
        <v>81</v>
      </c>
      <c r="C7" s="25">
        <v>3</v>
      </c>
      <c r="D7" s="54">
        <v>4</v>
      </c>
      <c r="E7" s="54">
        <v>5</v>
      </c>
      <c r="F7" s="54">
        <v>6</v>
      </c>
    </row>
    <row r="8" spans="1:6" ht="21" customHeight="1">
      <c r="A8" s="98"/>
      <c r="B8" s="98"/>
      <c r="C8" s="98"/>
      <c r="D8" s="33"/>
      <c r="E8" s="33"/>
      <c r="F8" s="33"/>
    </row>
    <row r="9" spans="1:6" ht="21" customHeight="1">
      <c r="A9" s="98"/>
      <c r="B9" s="98"/>
      <c r="C9" s="98"/>
      <c r="D9" s="33"/>
      <c r="E9" s="33"/>
      <c r="F9" s="33"/>
    </row>
    <row r="10" spans="1:6" ht="18.75" customHeight="1">
      <c r="A10" s="152" t="s">
        <v>133</v>
      </c>
      <c r="B10" s="152" t="s">
        <v>133</v>
      </c>
      <c r="C10" s="229" t="s">
        <v>133</v>
      </c>
      <c r="D10" s="33"/>
      <c r="E10" s="33"/>
      <c r="F10" s="33"/>
    </row>
    <row r="11" spans="1:6" ht="14.25" customHeight="1">
      <c r="A11" s="224" t="s">
        <v>299</v>
      </c>
      <c r="B11" s="224"/>
    </row>
  </sheetData>
  <mergeCells count="8">
    <mergeCell ref="A11:B11"/>
    <mergeCell ref="A3:F3"/>
    <mergeCell ref="A4:C4"/>
    <mergeCell ref="D5:F5"/>
    <mergeCell ref="A10:C10"/>
    <mergeCell ref="A5:A6"/>
    <mergeCell ref="B5:B6"/>
    <mergeCell ref="C5:C6"/>
  </mergeCells>
  <phoneticPr fontId="18" type="noConversion"/>
  <printOptions horizontalCentered="1"/>
  <pageMargins left="0.37" right="0.37" top="0.56000000000000005" bottom="0.56000000000000005" header="0.48" footer="0.48"/>
  <pageSetup paperSize="9" scale="98" orientation="landscape"/>
</worksheet>
</file>

<file path=xl/worksheets/sheet11.xml><?xml version="1.0" encoding="utf-8"?>
<worksheet xmlns="http://schemas.openxmlformats.org/spreadsheetml/2006/main" xmlns:r="http://schemas.openxmlformats.org/officeDocument/2006/relationships">
  <sheetPr>
    <outlinePr summaryRight="0"/>
    <pageSetUpPr fitToPage="1"/>
  </sheetPr>
  <dimension ref="A1:S14"/>
  <sheetViews>
    <sheetView showZeros="0" workbookViewId="0">
      <pane ySplit="1" topLeftCell="A2" activePane="bottomLeft" state="frozen"/>
      <selection pane="bottomLeft" activeCell="C19" sqref="C19"/>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spans="1:19" ht="14.25" customHeight="1">
      <c r="A1" s="1"/>
      <c r="B1" s="1"/>
      <c r="C1" s="1"/>
      <c r="D1" s="1"/>
      <c r="E1" s="1"/>
      <c r="F1" s="1"/>
      <c r="G1" s="1"/>
      <c r="H1" s="1"/>
      <c r="I1" s="1"/>
      <c r="J1" s="1"/>
      <c r="K1" s="1"/>
      <c r="L1" s="1"/>
      <c r="M1" s="1"/>
      <c r="N1" s="1"/>
      <c r="O1" s="1"/>
      <c r="P1" s="1"/>
      <c r="Q1" s="1"/>
      <c r="R1" s="1"/>
      <c r="S1" s="1"/>
    </row>
    <row r="2" spans="1:19" ht="15.75" customHeight="1">
      <c r="B2" s="35"/>
      <c r="C2" s="35"/>
      <c r="R2" s="3"/>
      <c r="S2" s="3" t="s">
        <v>181</v>
      </c>
    </row>
    <row r="3" spans="1:19" ht="41.25" customHeight="1">
      <c r="A3" s="244" t="str">
        <f>"2025"&amp;"年部门政府采购预算表"</f>
        <v>2025年部门政府采购预算表</v>
      </c>
      <c r="B3" s="199"/>
      <c r="C3" s="199"/>
      <c r="D3" s="200"/>
      <c r="E3" s="200"/>
      <c r="F3" s="200"/>
      <c r="G3" s="200"/>
      <c r="H3" s="200"/>
      <c r="I3" s="200"/>
      <c r="J3" s="200"/>
      <c r="K3" s="200"/>
      <c r="L3" s="200"/>
      <c r="M3" s="199"/>
      <c r="N3" s="200"/>
      <c r="O3" s="200"/>
      <c r="P3" s="199"/>
      <c r="Q3" s="200"/>
      <c r="R3" s="199"/>
      <c r="S3" s="199"/>
    </row>
    <row r="4" spans="1:19" ht="18.75" customHeight="1">
      <c r="A4" s="184" t="str">
        <f>"单位名称："&amp;"昆明市呈贡区洛龙街道社区卫生服务中心"</f>
        <v>单位名称：昆明市呈贡区洛龙街道社区卫生服务中心</v>
      </c>
      <c r="B4" s="245"/>
      <c r="C4" s="245"/>
      <c r="D4" s="246"/>
      <c r="E4" s="246"/>
      <c r="F4" s="246"/>
      <c r="G4" s="246"/>
      <c r="H4" s="246"/>
      <c r="I4" s="5"/>
      <c r="J4" s="5"/>
      <c r="K4" s="5"/>
      <c r="L4" s="5"/>
      <c r="R4" s="6"/>
      <c r="S4" s="49" t="s">
        <v>1</v>
      </c>
    </row>
    <row r="5" spans="1:19" ht="15.75" customHeight="1">
      <c r="A5" s="215" t="s">
        <v>142</v>
      </c>
      <c r="B5" s="236" t="s">
        <v>143</v>
      </c>
      <c r="C5" s="236" t="s">
        <v>182</v>
      </c>
      <c r="D5" s="239" t="s">
        <v>183</v>
      </c>
      <c r="E5" s="239" t="s">
        <v>184</v>
      </c>
      <c r="F5" s="239" t="s">
        <v>185</v>
      </c>
      <c r="G5" s="239" t="s">
        <v>186</v>
      </c>
      <c r="H5" s="239" t="s">
        <v>187</v>
      </c>
      <c r="I5" s="247" t="s">
        <v>150</v>
      </c>
      <c r="J5" s="247"/>
      <c r="K5" s="247"/>
      <c r="L5" s="247"/>
      <c r="M5" s="209"/>
      <c r="N5" s="247"/>
      <c r="O5" s="247"/>
      <c r="P5" s="208"/>
      <c r="Q5" s="247"/>
      <c r="R5" s="209"/>
      <c r="S5" s="210"/>
    </row>
    <row r="6" spans="1:19" ht="17.25" customHeight="1">
      <c r="A6" s="216"/>
      <c r="B6" s="237"/>
      <c r="C6" s="237"/>
      <c r="D6" s="240"/>
      <c r="E6" s="240"/>
      <c r="F6" s="240"/>
      <c r="G6" s="240"/>
      <c r="H6" s="240"/>
      <c r="I6" s="240" t="s">
        <v>55</v>
      </c>
      <c r="J6" s="240" t="s">
        <v>58</v>
      </c>
      <c r="K6" s="240" t="s">
        <v>188</v>
      </c>
      <c r="L6" s="240" t="s">
        <v>189</v>
      </c>
      <c r="M6" s="242" t="s">
        <v>190</v>
      </c>
      <c r="N6" s="248" t="s">
        <v>191</v>
      </c>
      <c r="O6" s="248"/>
      <c r="P6" s="249"/>
      <c r="Q6" s="248"/>
      <c r="R6" s="250"/>
      <c r="S6" s="238"/>
    </row>
    <row r="7" spans="1:19" ht="54" customHeight="1">
      <c r="A7" s="217"/>
      <c r="B7" s="238"/>
      <c r="C7" s="238"/>
      <c r="D7" s="241"/>
      <c r="E7" s="241"/>
      <c r="F7" s="241"/>
      <c r="G7" s="241"/>
      <c r="H7" s="241"/>
      <c r="I7" s="241"/>
      <c r="J7" s="241" t="s">
        <v>57</v>
      </c>
      <c r="K7" s="241"/>
      <c r="L7" s="241"/>
      <c r="M7" s="243"/>
      <c r="N7" s="38" t="s">
        <v>57</v>
      </c>
      <c r="O7" s="38" t="s">
        <v>64</v>
      </c>
      <c r="P7" s="37" t="s">
        <v>65</v>
      </c>
      <c r="Q7" s="38" t="s">
        <v>66</v>
      </c>
      <c r="R7" s="43" t="s">
        <v>67</v>
      </c>
      <c r="S7" s="37" t="s">
        <v>68</v>
      </c>
    </row>
    <row r="8" spans="1:19" ht="18" customHeight="1">
      <c r="A8" s="46">
        <v>1</v>
      </c>
      <c r="B8" s="46" t="s">
        <v>81</v>
      </c>
      <c r="C8" s="47">
        <v>3</v>
      </c>
      <c r="D8" s="47">
        <v>4</v>
      </c>
      <c r="E8" s="46">
        <v>5</v>
      </c>
      <c r="F8" s="46">
        <v>6</v>
      </c>
      <c r="G8" s="46">
        <v>7</v>
      </c>
      <c r="H8" s="46">
        <v>8</v>
      </c>
      <c r="I8" s="46">
        <v>9</v>
      </c>
      <c r="J8" s="46">
        <v>10</v>
      </c>
      <c r="K8" s="46">
        <v>11</v>
      </c>
      <c r="L8" s="46">
        <v>12</v>
      </c>
      <c r="M8" s="46">
        <v>13</v>
      </c>
      <c r="N8" s="46">
        <v>14</v>
      </c>
      <c r="O8" s="46">
        <v>15</v>
      </c>
      <c r="P8" s="46">
        <v>16</v>
      </c>
      <c r="Q8" s="46">
        <v>17</v>
      </c>
      <c r="R8" s="46">
        <v>18</v>
      </c>
      <c r="S8" s="46">
        <v>19</v>
      </c>
    </row>
    <row r="9" spans="1:19" ht="21" customHeight="1">
      <c r="A9" s="39" t="s">
        <v>301</v>
      </c>
      <c r="B9" s="40" t="s">
        <v>293</v>
      </c>
      <c r="C9" s="40" t="s">
        <v>302</v>
      </c>
      <c r="D9" s="41" t="s">
        <v>303</v>
      </c>
      <c r="E9" s="41" t="s">
        <v>304</v>
      </c>
      <c r="F9" s="41" t="s">
        <v>305</v>
      </c>
      <c r="G9" s="48">
        <v>100</v>
      </c>
      <c r="H9" s="33">
        <v>15000</v>
      </c>
      <c r="I9" s="33">
        <v>15000</v>
      </c>
      <c r="J9" s="33"/>
      <c r="K9" s="33"/>
      <c r="L9" s="33"/>
      <c r="M9" s="33"/>
      <c r="N9" s="33">
        <v>15000</v>
      </c>
      <c r="O9" s="33">
        <v>15000</v>
      </c>
      <c r="P9" s="33"/>
      <c r="Q9" s="33"/>
      <c r="R9" s="33"/>
      <c r="S9" s="33"/>
    </row>
    <row r="10" spans="1:19" ht="21" customHeight="1">
      <c r="A10" s="39" t="s">
        <v>301</v>
      </c>
      <c r="B10" s="40" t="s">
        <v>293</v>
      </c>
      <c r="C10" s="40" t="s">
        <v>306</v>
      </c>
      <c r="D10" s="41" t="s">
        <v>307</v>
      </c>
      <c r="E10" s="41" t="s">
        <v>308</v>
      </c>
      <c r="F10" s="41" t="s">
        <v>309</v>
      </c>
      <c r="G10" s="48">
        <v>1</v>
      </c>
      <c r="H10" s="33"/>
      <c r="I10" s="33">
        <v>2000</v>
      </c>
      <c r="J10" s="33"/>
      <c r="K10" s="33"/>
      <c r="L10" s="33"/>
      <c r="M10" s="33"/>
      <c r="N10" s="33">
        <v>2000</v>
      </c>
      <c r="O10" s="33">
        <v>2000</v>
      </c>
      <c r="P10" s="33"/>
      <c r="Q10" s="33"/>
      <c r="R10" s="33"/>
      <c r="S10" s="33"/>
    </row>
    <row r="11" spans="1:19" ht="21" customHeight="1">
      <c r="A11" s="39" t="s">
        <v>301</v>
      </c>
      <c r="B11" s="40" t="s">
        <v>293</v>
      </c>
      <c r="C11" s="40" t="s">
        <v>310</v>
      </c>
      <c r="D11" s="41" t="s">
        <v>311</v>
      </c>
      <c r="E11" s="41" t="s">
        <v>312</v>
      </c>
      <c r="F11" s="41" t="s">
        <v>309</v>
      </c>
      <c r="G11" s="48">
        <v>1</v>
      </c>
      <c r="H11" s="33"/>
      <c r="I11" s="33">
        <v>7000</v>
      </c>
      <c r="J11" s="33"/>
      <c r="K11" s="33"/>
      <c r="L11" s="33"/>
      <c r="M11" s="33"/>
      <c r="N11" s="33">
        <v>7000</v>
      </c>
      <c r="O11" s="33">
        <v>7000</v>
      </c>
      <c r="P11" s="33"/>
      <c r="Q11" s="33"/>
      <c r="R11" s="33"/>
      <c r="S11" s="33"/>
    </row>
    <row r="12" spans="1:19" ht="14.25" customHeight="1">
      <c r="A12" s="39" t="s">
        <v>301</v>
      </c>
      <c r="B12" s="40" t="s">
        <v>293</v>
      </c>
      <c r="C12" s="40" t="s">
        <v>313</v>
      </c>
      <c r="D12" s="41" t="s">
        <v>314</v>
      </c>
      <c r="E12" s="41" t="s">
        <v>315</v>
      </c>
      <c r="F12" s="41" t="s">
        <v>309</v>
      </c>
      <c r="G12" s="48">
        <v>1</v>
      </c>
      <c r="H12" s="33"/>
      <c r="I12" s="33">
        <v>8000</v>
      </c>
      <c r="J12" s="33"/>
      <c r="K12" s="33"/>
      <c r="L12" s="33"/>
      <c r="M12" s="33"/>
      <c r="N12" s="33">
        <v>8000</v>
      </c>
      <c r="O12" s="33">
        <v>8000</v>
      </c>
      <c r="P12" s="33"/>
      <c r="Q12" s="33"/>
      <c r="R12" s="33"/>
      <c r="S12" s="33"/>
    </row>
    <row r="13" spans="1:19" ht="14.25" customHeight="1">
      <c r="A13" s="232" t="s">
        <v>133</v>
      </c>
      <c r="B13" s="233"/>
      <c r="C13" s="233"/>
      <c r="D13" s="214"/>
      <c r="E13" s="214"/>
      <c r="F13" s="214"/>
      <c r="G13" s="138"/>
      <c r="H13" s="33">
        <v>15000</v>
      </c>
      <c r="I13" s="33">
        <v>32000</v>
      </c>
      <c r="J13" s="33"/>
      <c r="K13" s="33"/>
      <c r="L13" s="33"/>
      <c r="M13" s="33"/>
      <c r="N13" s="33">
        <v>32000</v>
      </c>
      <c r="O13" s="33">
        <v>32000</v>
      </c>
      <c r="P13" s="33"/>
      <c r="Q13" s="33"/>
      <c r="R13" s="33"/>
      <c r="S13" s="33"/>
    </row>
    <row r="14" spans="1:19" ht="14.25" customHeight="1">
      <c r="A14" s="184" t="s">
        <v>192</v>
      </c>
      <c r="B14" s="201"/>
      <c r="C14" s="201"/>
      <c r="D14" s="184"/>
      <c r="E14" s="184"/>
      <c r="F14" s="184"/>
      <c r="G14" s="234"/>
      <c r="H14" s="235"/>
      <c r="I14" s="235"/>
      <c r="J14" s="235"/>
      <c r="K14" s="235"/>
      <c r="L14" s="235"/>
      <c r="M14" s="235"/>
      <c r="N14" s="235"/>
      <c r="O14" s="235"/>
      <c r="P14" s="235"/>
      <c r="Q14" s="235"/>
      <c r="R14" s="235"/>
      <c r="S14" s="235"/>
    </row>
  </sheetData>
  <mergeCells count="19">
    <mergeCell ref="A3:S3"/>
    <mergeCell ref="A4:H4"/>
    <mergeCell ref="I5:S5"/>
    <mergeCell ref="N6:S6"/>
    <mergeCell ref="A13:G13"/>
    <mergeCell ref="A14:S14"/>
    <mergeCell ref="A5:A7"/>
    <mergeCell ref="B5:B7"/>
    <mergeCell ref="C5:C7"/>
    <mergeCell ref="D5:D7"/>
    <mergeCell ref="E5:E7"/>
    <mergeCell ref="F5:F7"/>
    <mergeCell ref="G5:G7"/>
    <mergeCell ref="H5:H7"/>
    <mergeCell ref="I6:I7"/>
    <mergeCell ref="J6:J7"/>
    <mergeCell ref="K6:K7"/>
    <mergeCell ref="L6:L7"/>
    <mergeCell ref="M6:M7"/>
  </mergeCells>
  <phoneticPr fontId="18" type="noConversion"/>
  <printOptions horizontalCentered="1"/>
  <pageMargins left="0.96" right="0.96" top="0.72" bottom="0.72" header="0" footer="0"/>
  <pageSetup paperSize="9" scale="60" orientation="landscape"/>
</worksheet>
</file>

<file path=xl/worksheets/sheet12.xml><?xml version="1.0" encoding="utf-8"?>
<worksheet xmlns="http://schemas.openxmlformats.org/spreadsheetml/2006/main" xmlns:r="http://schemas.openxmlformats.org/officeDocument/2006/relationships">
  <sheetPr>
    <outlinePr summaryRight="0"/>
    <pageSetUpPr fitToPage="1"/>
  </sheetPr>
  <dimension ref="A1:T11"/>
  <sheetViews>
    <sheetView showZeros="0" workbookViewId="0">
      <pane ySplit="1" topLeftCell="A2" activePane="bottomLeft" state="frozen"/>
      <selection pane="bottomLeft" activeCell="C19" sqref="C19"/>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spans="1:20" ht="14.25" customHeight="1">
      <c r="A1" s="1"/>
      <c r="B1" s="1"/>
      <c r="C1" s="1"/>
      <c r="D1" s="1"/>
      <c r="E1" s="1"/>
      <c r="F1" s="1"/>
      <c r="G1" s="1"/>
      <c r="H1" s="1"/>
      <c r="I1" s="1"/>
      <c r="J1" s="1"/>
      <c r="K1" s="1"/>
      <c r="L1" s="1"/>
      <c r="M1" s="1"/>
      <c r="N1" s="1"/>
      <c r="O1" s="1"/>
      <c r="P1" s="1"/>
      <c r="Q1" s="1"/>
      <c r="R1" s="1"/>
      <c r="S1" s="1"/>
      <c r="T1" s="1"/>
    </row>
    <row r="2" spans="1:20" ht="16.5" customHeight="1">
      <c r="A2" s="30"/>
      <c r="B2" s="35"/>
      <c r="C2" s="35"/>
      <c r="D2" s="35"/>
      <c r="E2" s="35"/>
      <c r="F2" s="35"/>
      <c r="G2" s="35"/>
      <c r="H2" s="30"/>
      <c r="I2" s="30"/>
      <c r="J2" s="30"/>
      <c r="K2" s="30"/>
      <c r="L2" s="30"/>
      <c r="M2" s="30"/>
      <c r="N2" s="42"/>
      <c r="O2" s="30"/>
      <c r="P2" s="30"/>
      <c r="Q2" s="35"/>
      <c r="R2" s="30"/>
      <c r="S2" s="44"/>
      <c r="T2" s="44" t="s">
        <v>193</v>
      </c>
    </row>
    <row r="3" spans="1:20" ht="41.25" customHeight="1">
      <c r="A3" s="252" t="str">
        <f>"2025"&amp;"年部门政府购买服务预算表"</f>
        <v>2025年部门政府购买服务预算表</v>
      </c>
      <c r="B3" s="199"/>
      <c r="C3" s="199"/>
      <c r="D3" s="199"/>
      <c r="E3" s="199"/>
      <c r="F3" s="199"/>
      <c r="G3" s="199"/>
      <c r="H3" s="253"/>
      <c r="I3" s="253"/>
      <c r="J3" s="253"/>
      <c r="K3" s="253"/>
      <c r="L3" s="253"/>
      <c r="M3" s="253"/>
      <c r="N3" s="254"/>
      <c r="O3" s="253"/>
      <c r="P3" s="253"/>
      <c r="Q3" s="199"/>
      <c r="R3" s="253"/>
      <c r="S3" s="254"/>
      <c r="T3" s="199"/>
    </row>
    <row r="4" spans="1:20" ht="22.5" customHeight="1">
      <c r="A4" s="255" t="str">
        <f>"单位名称："&amp;"昆明市呈贡区洛龙街道社区卫生服务中心"</f>
        <v>单位名称：昆明市呈贡区洛龙街道社区卫生服务中心</v>
      </c>
      <c r="B4" s="245"/>
      <c r="C4" s="245"/>
      <c r="D4" s="245"/>
      <c r="E4" s="245"/>
      <c r="F4" s="245"/>
      <c r="G4" s="245"/>
      <c r="H4" s="256"/>
      <c r="I4" s="256"/>
      <c r="J4" s="29"/>
      <c r="K4" s="29"/>
      <c r="L4" s="29"/>
      <c r="M4" s="29"/>
      <c r="N4" s="42"/>
      <c r="O4" s="30"/>
      <c r="P4" s="30"/>
      <c r="Q4" s="35"/>
      <c r="R4" s="30"/>
      <c r="S4" s="45"/>
      <c r="T4" s="44" t="s">
        <v>1</v>
      </c>
    </row>
    <row r="5" spans="1:20" ht="24" customHeight="1">
      <c r="A5" s="215" t="s">
        <v>142</v>
      </c>
      <c r="B5" s="236" t="s">
        <v>143</v>
      </c>
      <c r="C5" s="236" t="s">
        <v>182</v>
      </c>
      <c r="D5" s="236" t="s">
        <v>194</v>
      </c>
      <c r="E5" s="236" t="s">
        <v>195</v>
      </c>
      <c r="F5" s="236" t="s">
        <v>196</v>
      </c>
      <c r="G5" s="236" t="s">
        <v>197</v>
      </c>
      <c r="H5" s="239" t="s">
        <v>198</v>
      </c>
      <c r="I5" s="239" t="s">
        <v>199</v>
      </c>
      <c r="J5" s="247" t="s">
        <v>150</v>
      </c>
      <c r="K5" s="247"/>
      <c r="L5" s="247"/>
      <c r="M5" s="247"/>
      <c r="N5" s="209"/>
      <c r="O5" s="247"/>
      <c r="P5" s="247"/>
      <c r="Q5" s="208"/>
      <c r="R5" s="247"/>
      <c r="S5" s="209"/>
      <c r="T5" s="210"/>
    </row>
    <row r="6" spans="1:20" ht="24" customHeight="1">
      <c r="A6" s="216"/>
      <c r="B6" s="237"/>
      <c r="C6" s="237"/>
      <c r="D6" s="237"/>
      <c r="E6" s="237"/>
      <c r="F6" s="237"/>
      <c r="G6" s="237"/>
      <c r="H6" s="240"/>
      <c r="I6" s="240"/>
      <c r="J6" s="240" t="s">
        <v>55</v>
      </c>
      <c r="K6" s="240" t="s">
        <v>58</v>
      </c>
      <c r="L6" s="240" t="s">
        <v>188</v>
      </c>
      <c r="M6" s="240" t="s">
        <v>189</v>
      </c>
      <c r="N6" s="242" t="s">
        <v>190</v>
      </c>
      <c r="O6" s="248" t="s">
        <v>191</v>
      </c>
      <c r="P6" s="248"/>
      <c r="Q6" s="249"/>
      <c r="R6" s="248"/>
      <c r="S6" s="250"/>
      <c r="T6" s="238"/>
    </row>
    <row r="7" spans="1:20" ht="54" customHeight="1">
      <c r="A7" s="217"/>
      <c r="B7" s="238"/>
      <c r="C7" s="238"/>
      <c r="D7" s="238"/>
      <c r="E7" s="238"/>
      <c r="F7" s="238"/>
      <c r="G7" s="238"/>
      <c r="H7" s="241"/>
      <c r="I7" s="241"/>
      <c r="J7" s="241"/>
      <c r="K7" s="241" t="s">
        <v>57</v>
      </c>
      <c r="L7" s="241"/>
      <c r="M7" s="241"/>
      <c r="N7" s="243"/>
      <c r="O7" s="38" t="s">
        <v>57</v>
      </c>
      <c r="P7" s="38" t="s">
        <v>64</v>
      </c>
      <c r="Q7" s="37" t="s">
        <v>65</v>
      </c>
      <c r="R7" s="38" t="s">
        <v>66</v>
      </c>
      <c r="S7" s="43" t="s">
        <v>67</v>
      </c>
      <c r="T7" s="37" t="s">
        <v>68</v>
      </c>
    </row>
    <row r="8" spans="1:20" ht="17.25" customHeight="1">
      <c r="A8" s="10">
        <v>1</v>
      </c>
      <c r="B8" s="37">
        <v>2</v>
      </c>
      <c r="C8" s="10">
        <v>3</v>
      </c>
      <c r="D8" s="10">
        <v>4</v>
      </c>
      <c r="E8" s="37">
        <v>5</v>
      </c>
      <c r="F8" s="10">
        <v>6</v>
      </c>
      <c r="G8" s="10">
        <v>7</v>
      </c>
      <c r="H8" s="37">
        <v>8</v>
      </c>
      <c r="I8" s="10">
        <v>9</v>
      </c>
      <c r="J8" s="10">
        <v>10</v>
      </c>
      <c r="K8" s="37">
        <v>11</v>
      </c>
      <c r="L8" s="10">
        <v>12</v>
      </c>
      <c r="M8" s="10">
        <v>13</v>
      </c>
      <c r="N8" s="37">
        <v>14</v>
      </c>
      <c r="O8" s="10">
        <v>15</v>
      </c>
      <c r="P8" s="10">
        <v>16</v>
      </c>
      <c r="Q8" s="37">
        <v>17</v>
      </c>
      <c r="R8" s="10">
        <v>18</v>
      </c>
      <c r="S8" s="10">
        <v>19</v>
      </c>
      <c r="T8" s="10">
        <v>20</v>
      </c>
    </row>
    <row r="9" spans="1:20" ht="21" customHeight="1">
      <c r="A9" s="39"/>
      <c r="B9" s="40"/>
      <c r="C9" s="40"/>
      <c r="D9" s="40"/>
      <c r="E9" s="40"/>
      <c r="F9" s="40"/>
      <c r="G9" s="40"/>
      <c r="H9" s="41"/>
      <c r="I9" s="41"/>
      <c r="J9" s="33"/>
      <c r="K9" s="33"/>
      <c r="L9" s="33"/>
      <c r="M9" s="33"/>
      <c r="N9" s="33"/>
      <c r="O9" s="33"/>
      <c r="P9" s="33"/>
      <c r="Q9" s="33"/>
      <c r="R9" s="33"/>
      <c r="S9" s="33"/>
      <c r="T9" s="33"/>
    </row>
    <row r="10" spans="1:20" ht="21" customHeight="1">
      <c r="A10" s="232" t="s">
        <v>133</v>
      </c>
      <c r="B10" s="233"/>
      <c r="C10" s="233"/>
      <c r="D10" s="233"/>
      <c r="E10" s="233"/>
      <c r="F10" s="233"/>
      <c r="G10" s="233"/>
      <c r="H10" s="214"/>
      <c r="I10" s="146"/>
      <c r="J10" s="33"/>
      <c r="K10" s="33"/>
      <c r="L10" s="33"/>
      <c r="M10" s="33"/>
      <c r="N10" s="33"/>
      <c r="O10" s="33"/>
      <c r="P10" s="33"/>
      <c r="Q10" s="33"/>
      <c r="R10" s="33"/>
      <c r="S10" s="33"/>
      <c r="T10" s="33"/>
    </row>
    <row r="11" spans="1:20" ht="14.25" customHeight="1">
      <c r="A11" s="251" t="s">
        <v>299</v>
      </c>
      <c r="B11" s="251"/>
      <c r="C11" s="251"/>
      <c r="D11" s="251"/>
    </row>
  </sheetData>
  <mergeCells count="20">
    <mergeCell ref="H5:H7"/>
    <mergeCell ref="I5:I7"/>
    <mergeCell ref="J6:J7"/>
    <mergeCell ref="K6:K7"/>
    <mergeCell ref="L6:L7"/>
    <mergeCell ref="M6:M7"/>
    <mergeCell ref="N6:N7"/>
    <mergeCell ref="A11:D11"/>
    <mergeCell ref="A3:T3"/>
    <mergeCell ref="A4:I4"/>
    <mergeCell ref="J5:T5"/>
    <mergeCell ref="O6:T6"/>
    <mergeCell ref="A10:I10"/>
    <mergeCell ref="A5:A7"/>
    <mergeCell ref="B5:B7"/>
    <mergeCell ref="C5:C7"/>
    <mergeCell ref="D5:D7"/>
    <mergeCell ref="E5:E7"/>
    <mergeCell ref="F5:F7"/>
    <mergeCell ref="G5:G7"/>
  </mergeCells>
  <phoneticPr fontId="18" type="noConversion"/>
  <printOptions horizontalCentered="1"/>
  <pageMargins left="0.96" right="0.96" top="0.72" bottom="0.72" header="0" footer="0"/>
  <pageSetup paperSize="9" scale="60" orientation="landscape"/>
</worksheet>
</file>

<file path=xl/worksheets/sheet13.xml><?xml version="1.0" encoding="utf-8"?>
<worksheet xmlns="http://schemas.openxmlformats.org/spreadsheetml/2006/main" xmlns:r="http://schemas.openxmlformats.org/officeDocument/2006/relationships">
  <sheetPr>
    <outlinePr summaryRight="0"/>
    <pageSetUpPr fitToPage="1"/>
  </sheetPr>
  <dimension ref="A1:X10"/>
  <sheetViews>
    <sheetView showZeros="0" workbookViewId="0">
      <pane ySplit="1" topLeftCell="A2" activePane="bottomLeft" state="frozen"/>
      <selection pane="bottomLeft" activeCell="G21" sqref="G21"/>
    </sheetView>
  </sheetViews>
  <sheetFormatPr defaultColWidth="9.125" defaultRowHeight="14.25" customHeight="1"/>
  <cols>
    <col min="1" max="1" width="37.75" customWidth="1"/>
    <col min="2" max="24" width="20" customWidth="1"/>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17.25" customHeight="1">
      <c r="D2" s="28"/>
      <c r="W2" s="3"/>
      <c r="X2" s="3" t="s">
        <v>200</v>
      </c>
    </row>
    <row r="3" spans="1:24" ht="41.25" customHeight="1">
      <c r="A3" s="244" t="str">
        <f>"2025"&amp;"年对下转移支付预算表"</f>
        <v>2025年对下转移支付预算表</v>
      </c>
      <c r="B3" s="200"/>
      <c r="C3" s="200"/>
      <c r="D3" s="200"/>
      <c r="E3" s="200"/>
      <c r="F3" s="200"/>
      <c r="G3" s="200"/>
      <c r="H3" s="200"/>
      <c r="I3" s="200"/>
      <c r="J3" s="200"/>
      <c r="K3" s="200"/>
      <c r="L3" s="200"/>
      <c r="M3" s="200"/>
      <c r="N3" s="200"/>
      <c r="O3" s="200"/>
      <c r="P3" s="200"/>
      <c r="Q3" s="200"/>
      <c r="R3" s="200"/>
      <c r="S3" s="200"/>
      <c r="T3" s="200"/>
      <c r="U3" s="200"/>
      <c r="V3" s="200"/>
      <c r="W3" s="199"/>
      <c r="X3" s="199"/>
    </row>
    <row r="4" spans="1:24" ht="18" customHeight="1">
      <c r="A4" s="255" t="str">
        <f>"单位名称："&amp;"昆明市呈贡区洛龙街道社区卫生服务中心"</f>
        <v>单位名称：昆明市呈贡区洛龙街道社区卫生服务中心</v>
      </c>
      <c r="B4" s="256"/>
      <c r="C4" s="256"/>
      <c r="D4" s="257"/>
      <c r="E4" s="258"/>
      <c r="F4" s="258"/>
      <c r="G4" s="258"/>
      <c r="H4" s="258"/>
      <c r="I4" s="258"/>
      <c r="W4" s="6"/>
      <c r="X4" s="6" t="s">
        <v>1</v>
      </c>
    </row>
    <row r="5" spans="1:24" ht="19.5" customHeight="1">
      <c r="A5" s="220" t="s">
        <v>201</v>
      </c>
      <c r="B5" s="211" t="s">
        <v>150</v>
      </c>
      <c r="C5" s="173"/>
      <c r="D5" s="173"/>
      <c r="E5" s="211" t="s">
        <v>202</v>
      </c>
      <c r="F5" s="173"/>
      <c r="G5" s="173"/>
      <c r="H5" s="173"/>
      <c r="I5" s="173"/>
      <c r="J5" s="173"/>
      <c r="K5" s="173"/>
      <c r="L5" s="173"/>
      <c r="M5" s="173"/>
      <c r="N5" s="173"/>
      <c r="O5" s="173"/>
      <c r="P5" s="173"/>
      <c r="Q5" s="173"/>
      <c r="R5" s="173"/>
      <c r="S5" s="173"/>
      <c r="T5" s="173"/>
      <c r="U5" s="173"/>
      <c r="V5" s="173"/>
      <c r="W5" s="208"/>
      <c r="X5" s="210"/>
    </row>
    <row r="6" spans="1:24" ht="40.5" customHeight="1">
      <c r="A6" s="176"/>
      <c r="B6" s="14" t="s">
        <v>55</v>
      </c>
      <c r="C6" s="7" t="s">
        <v>58</v>
      </c>
      <c r="D6" s="31" t="s">
        <v>188</v>
      </c>
      <c r="E6" s="106" t="s">
        <v>203</v>
      </c>
      <c r="F6" s="106" t="s">
        <v>204</v>
      </c>
      <c r="G6" s="106" t="s">
        <v>205</v>
      </c>
      <c r="H6" s="106" t="s">
        <v>206</v>
      </c>
      <c r="I6" s="106" t="s">
        <v>207</v>
      </c>
      <c r="J6" s="106" t="s">
        <v>208</v>
      </c>
      <c r="K6" s="106" t="s">
        <v>209</v>
      </c>
      <c r="L6" s="106" t="s">
        <v>210</v>
      </c>
      <c r="M6" s="106" t="s">
        <v>211</v>
      </c>
      <c r="N6" s="106" t="s">
        <v>212</v>
      </c>
      <c r="O6" s="106" t="s">
        <v>213</v>
      </c>
      <c r="P6" s="106" t="s">
        <v>214</v>
      </c>
      <c r="Q6" s="106" t="s">
        <v>215</v>
      </c>
      <c r="R6" s="106" t="s">
        <v>216</v>
      </c>
      <c r="S6" s="106" t="s">
        <v>217</v>
      </c>
      <c r="T6" s="106" t="s">
        <v>218</v>
      </c>
      <c r="U6" s="106" t="s">
        <v>219</v>
      </c>
      <c r="V6" s="106" t="s">
        <v>220</v>
      </c>
      <c r="W6" s="106" t="s">
        <v>221</v>
      </c>
      <c r="X6" s="34" t="s">
        <v>222</v>
      </c>
    </row>
    <row r="7" spans="1:24" ht="19.5" customHeight="1">
      <c r="A7" s="11">
        <v>1</v>
      </c>
      <c r="B7" s="11">
        <v>2</v>
      </c>
      <c r="C7" s="11">
        <v>3</v>
      </c>
      <c r="D7" s="32">
        <v>4</v>
      </c>
      <c r="E7" s="18">
        <v>5</v>
      </c>
      <c r="F7" s="11">
        <v>6</v>
      </c>
      <c r="G7" s="11">
        <v>7</v>
      </c>
      <c r="H7" s="32">
        <v>8</v>
      </c>
      <c r="I7" s="11">
        <v>9</v>
      </c>
      <c r="J7" s="11">
        <v>10</v>
      </c>
      <c r="K7" s="11">
        <v>11</v>
      </c>
      <c r="L7" s="32">
        <v>12</v>
      </c>
      <c r="M7" s="11">
        <v>13</v>
      </c>
      <c r="N7" s="11">
        <v>14</v>
      </c>
      <c r="O7" s="11">
        <v>15</v>
      </c>
      <c r="P7" s="32">
        <v>16</v>
      </c>
      <c r="Q7" s="11">
        <v>17</v>
      </c>
      <c r="R7" s="11">
        <v>18</v>
      </c>
      <c r="S7" s="11">
        <v>19</v>
      </c>
      <c r="T7" s="32">
        <v>20</v>
      </c>
      <c r="U7" s="32">
        <v>21</v>
      </c>
      <c r="V7" s="32">
        <v>22</v>
      </c>
      <c r="W7" s="18">
        <v>23</v>
      </c>
      <c r="X7" s="18">
        <v>24</v>
      </c>
    </row>
    <row r="8" spans="1:24" ht="19.5" customHeight="1">
      <c r="A8" s="15"/>
      <c r="B8" s="33"/>
      <c r="C8" s="33"/>
      <c r="D8" s="33"/>
      <c r="E8" s="33"/>
      <c r="F8" s="33"/>
      <c r="G8" s="33"/>
      <c r="H8" s="33"/>
      <c r="I8" s="33"/>
      <c r="J8" s="33"/>
      <c r="K8" s="33"/>
      <c r="L8" s="33"/>
      <c r="M8" s="33"/>
      <c r="N8" s="33"/>
      <c r="O8" s="33"/>
      <c r="P8" s="33"/>
      <c r="Q8" s="33"/>
      <c r="R8" s="33"/>
      <c r="S8" s="33"/>
      <c r="T8" s="33"/>
      <c r="U8" s="33"/>
      <c r="V8" s="33"/>
      <c r="W8" s="33"/>
      <c r="X8" s="33"/>
    </row>
    <row r="9" spans="1:24" ht="19.5" customHeight="1">
      <c r="A9" s="26"/>
      <c r="B9" s="33"/>
      <c r="C9" s="33"/>
      <c r="D9" s="33"/>
      <c r="E9" s="33"/>
      <c r="F9" s="33"/>
      <c r="G9" s="33"/>
      <c r="H9" s="33"/>
      <c r="I9" s="33"/>
      <c r="J9" s="33"/>
      <c r="K9" s="33"/>
      <c r="L9" s="33"/>
      <c r="M9" s="33"/>
      <c r="N9" s="33"/>
      <c r="O9" s="33"/>
      <c r="P9" s="33"/>
      <c r="Q9" s="33"/>
      <c r="R9" s="33"/>
      <c r="S9" s="33"/>
      <c r="T9" s="33"/>
      <c r="U9" s="33"/>
      <c r="V9" s="33"/>
      <c r="W9" s="33"/>
      <c r="X9" s="33"/>
    </row>
    <row r="10" spans="1:24" ht="14.25" customHeight="1">
      <c r="A10" s="251" t="s">
        <v>299</v>
      </c>
      <c r="B10" s="251"/>
      <c r="C10" s="251"/>
      <c r="D10" s="251"/>
    </row>
  </sheetData>
  <mergeCells count="6">
    <mergeCell ref="A10:D10"/>
    <mergeCell ref="A3:X3"/>
    <mergeCell ref="A4:I4"/>
    <mergeCell ref="B5:D5"/>
    <mergeCell ref="E5:X5"/>
    <mergeCell ref="A5:A6"/>
  </mergeCells>
  <phoneticPr fontId="18" type="noConversion"/>
  <printOptions horizontalCentered="1"/>
  <pageMargins left="0.96" right="0.96" top="0.72" bottom="0.72" header="0" footer="0"/>
  <pageSetup paperSize="9" scale="57" orientation="landscape"/>
</worksheet>
</file>

<file path=xl/worksheets/sheet14.xml><?xml version="1.0" encoding="utf-8"?>
<worksheet xmlns="http://schemas.openxmlformats.org/spreadsheetml/2006/main" xmlns:r="http://schemas.openxmlformats.org/officeDocument/2006/relationships">
  <sheetPr>
    <outlinePr summaryRight="0"/>
    <pageSetUpPr fitToPage="1"/>
  </sheetPr>
  <dimension ref="A1:J9"/>
  <sheetViews>
    <sheetView showZeros="0" workbookViewId="0">
      <pane ySplit="1" topLeftCell="A2" activePane="bottomLeft" state="frozen"/>
      <selection pane="bottomLeft" activeCell="B14" sqref="B14"/>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spans="1:10" ht="12" customHeight="1">
      <c r="A1" s="1"/>
      <c r="B1" s="1"/>
      <c r="C1" s="1"/>
      <c r="D1" s="1"/>
      <c r="E1" s="1"/>
      <c r="F1" s="1"/>
      <c r="G1" s="1"/>
      <c r="H1" s="1"/>
      <c r="I1" s="1"/>
      <c r="J1" s="1"/>
    </row>
    <row r="2" spans="1:10" ht="16.5" customHeight="1">
      <c r="J2" s="3" t="s">
        <v>223</v>
      </c>
    </row>
    <row r="3" spans="1:10" ht="41.25" customHeight="1">
      <c r="A3" s="259" t="str">
        <f>"2025"&amp;"年对下转移支付绩效目标表"</f>
        <v>2025年对下转移支付绩效目标表</v>
      </c>
      <c r="B3" s="200"/>
      <c r="C3" s="200"/>
      <c r="D3" s="200"/>
      <c r="E3" s="200"/>
      <c r="F3" s="199"/>
      <c r="G3" s="200"/>
      <c r="H3" s="199"/>
      <c r="I3" s="199"/>
      <c r="J3" s="200"/>
    </row>
    <row r="4" spans="1:10" ht="17.25" customHeight="1">
      <c r="A4" s="201" t="str">
        <f>"单位名称："&amp;"昆明市呈贡区洛龙街道社区卫生服务中心"</f>
        <v>单位名称：昆明市呈贡区洛龙街道社区卫生服务中心</v>
      </c>
      <c r="B4" s="131"/>
      <c r="C4" s="131"/>
      <c r="D4" s="131"/>
      <c r="E4" s="131"/>
      <c r="F4" s="131"/>
      <c r="G4" s="131"/>
      <c r="H4" s="131"/>
    </row>
    <row r="5" spans="1:10" ht="44.25" customHeight="1">
      <c r="A5" s="24" t="s">
        <v>201</v>
      </c>
      <c r="B5" s="24" t="s">
        <v>168</v>
      </c>
      <c r="C5" s="24" t="s">
        <v>169</v>
      </c>
      <c r="D5" s="24" t="s">
        <v>170</v>
      </c>
      <c r="E5" s="24" t="s">
        <v>171</v>
      </c>
      <c r="F5" s="25" t="s">
        <v>172</v>
      </c>
      <c r="G5" s="24" t="s">
        <v>173</v>
      </c>
      <c r="H5" s="25" t="s">
        <v>174</v>
      </c>
      <c r="I5" s="25" t="s">
        <v>175</v>
      </c>
      <c r="J5" s="24" t="s">
        <v>176</v>
      </c>
    </row>
    <row r="6" spans="1:10" ht="14.25" customHeight="1">
      <c r="A6" s="24">
        <v>1</v>
      </c>
      <c r="B6" s="24">
        <v>2</v>
      </c>
      <c r="C6" s="24">
        <v>3</v>
      </c>
      <c r="D6" s="24">
        <v>4</v>
      </c>
      <c r="E6" s="24">
        <v>5</v>
      </c>
      <c r="F6" s="25">
        <v>6</v>
      </c>
      <c r="G6" s="24">
        <v>7</v>
      </c>
      <c r="H6" s="25">
        <v>8</v>
      </c>
      <c r="I6" s="25">
        <v>9</v>
      </c>
      <c r="J6" s="24">
        <v>10</v>
      </c>
    </row>
    <row r="7" spans="1:10" ht="42" customHeight="1">
      <c r="A7" s="15"/>
      <c r="B7" s="26"/>
      <c r="C7" s="26"/>
      <c r="D7" s="26"/>
      <c r="E7" s="27"/>
      <c r="F7" s="112"/>
      <c r="G7" s="27"/>
      <c r="H7" s="112"/>
      <c r="I7" s="112"/>
      <c r="J7" s="27"/>
    </row>
    <row r="8" spans="1:10" ht="42" customHeight="1">
      <c r="A8" s="15"/>
      <c r="B8" s="98"/>
      <c r="C8" s="98"/>
      <c r="D8" s="98"/>
      <c r="E8" s="15"/>
      <c r="F8" s="98"/>
      <c r="G8" s="15"/>
      <c r="H8" s="98"/>
      <c r="I8" s="98"/>
      <c r="J8" s="15"/>
    </row>
    <row r="9" spans="1:10" ht="12" customHeight="1">
      <c r="A9" s="251" t="s">
        <v>299</v>
      </c>
      <c r="B9" s="251"/>
      <c r="C9" s="251"/>
      <c r="D9" s="251"/>
    </row>
  </sheetData>
  <mergeCells count="3">
    <mergeCell ref="A3:J3"/>
    <mergeCell ref="A4:H4"/>
    <mergeCell ref="A9:D9"/>
  </mergeCells>
  <phoneticPr fontId="18" type="noConversion"/>
  <printOptions horizontalCentered="1"/>
  <pageMargins left="0.96" right="0.96" top="0.72" bottom="0.72" header="0" footer="0"/>
  <pageSetup paperSize="9" scale="69" orientation="landscape"/>
</worksheet>
</file>

<file path=xl/worksheets/sheet15.xml><?xml version="1.0" encoding="utf-8"?>
<worksheet xmlns="http://schemas.openxmlformats.org/spreadsheetml/2006/main" xmlns:r="http://schemas.openxmlformats.org/officeDocument/2006/relationships">
  <sheetPr>
    <outlinePr summaryRight="0"/>
    <pageSetUpPr fitToPage="1"/>
  </sheetPr>
  <dimension ref="A1:I10"/>
  <sheetViews>
    <sheetView showZeros="0" topLeftCell="C1" workbookViewId="0">
      <pane ySplit="1" topLeftCell="A2" activePane="bottomLeft" state="frozen"/>
      <selection pane="bottomLeft" activeCell="F11" sqref="F11"/>
    </sheetView>
  </sheetViews>
  <sheetFormatPr defaultColWidth="10.375" defaultRowHeight="14.25" customHeight="1"/>
  <cols>
    <col min="1" max="3" width="33.75" customWidth="1"/>
    <col min="4" max="4" width="45.625" customWidth="1"/>
    <col min="5" max="5" width="27.625" customWidth="1"/>
    <col min="6" max="6" width="21.75" customWidth="1"/>
    <col min="7" max="9" width="26.25" customWidth="1"/>
  </cols>
  <sheetData>
    <row r="1" spans="1:9" ht="14.25" customHeight="1">
      <c r="A1" s="1"/>
      <c r="B1" s="1"/>
      <c r="C1" s="1"/>
      <c r="D1" s="1"/>
      <c r="E1" s="1"/>
      <c r="F1" s="1"/>
      <c r="G1" s="1"/>
      <c r="H1" s="1"/>
      <c r="I1" s="1"/>
    </row>
    <row r="2" spans="1:9" ht="14.25" customHeight="1">
      <c r="A2" s="100"/>
      <c r="B2" s="101"/>
      <c r="C2" s="101"/>
      <c r="D2" s="102"/>
      <c r="E2" s="102"/>
      <c r="F2" s="102"/>
      <c r="G2" s="101"/>
      <c r="H2" s="101"/>
      <c r="I2" s="103" t="s">
        <v>300</v>
      </c>
    </row>
    <row r="3" spans="1:9" ht="41.25" customHeight="1">
      <c r="A3" s="150" t="str">
        <f>"2025"&amp;"年新增资产配置预算表"</f>
        <v>2025年新增资产配置预算表</v>
      </c>
      <c r="B3" s="183"/>
      <c r="C3" s="183"/>
      <c r="D3" s="182"/>
      <c r="E3" s="182"/>
      <c r="F3" s="182"/>
      <c r="G3" s="183"/>
      <c r="H3" s="183"/>
      <c r="I3" s="182"/>
    </row>
    <row r="4" spans="1:9" ht="14.25" customHeight="1">
      <c r="A4" s="132" t="str">
        <f>"单位名称："&amp;"昆明市呈贡区洛龙街道社区卫生服务中心"</f>
        <v>单位名称：昆明市呈贡区洛龙街道社区卫生服务中心</v>
      </c>
      <c r="B4" s="260"/>
      <c r="C4" s="260"/>
      <c r="D4" s="104"/>
      <c r="F4" s="21"/>
      <c r="G4" s="20"/>
      <c r="H4" s="20"/>
      <c r="I4" s="105" t="s">
        <v>1</v>
      </c>
    </row>
    <row r="5" spans="1:9" ht="28.5" customHeight="1">
      <c r="A5" s="186" t="s">
        <v>142</v>
      </c>
      <c r="B5" s="187" t="s">
        <v>143</v>
      </c>
      <c r="C5" s="147" t="s">
        <v>224</v>
      </c>
      <c r="D5" s="186" t="s">
        <v>225</v>
      </c>
      <c r="E5" s="186" t="s">
        <v>226</v>
      </c>
      <c r="F5" s="186" t="s">
        <v>227</v>
      </c>
      <c r="G5" s="187" t="s">
        <v>228</v>
      </c>
      <c r="H5" s="261"/>
      <c r="I5" s="186"/>
    </row>
    <row r="6" spans="1:9" ht="21" customHeight="1">
      <c r="A6" s="147"/>
      <c r="B6" s="190"/>
      <c r="C6" s="190"/>
      <c r="D6" s="189"/>
      <c r="E6" s="190"/>
      <c r="F6" s="190"/>
      <c r="G6" s="106" t="s">
        <v>186</v>
      </c>
      <c r="H6" s="106" t="s">
        <v>229</v>
      </c>
      <c r="I6" s="106" t="s">
        <v>230</v>
      </c>
    </row>
    <row r="7" spans="1:9" ht="17.25" customHeight="1">
      <c r="A7" s="107" t="s">
        <v>80</v>
      </c>
      <c r="B7" s="108" t="s">
        <v>81</v>
      </c>
      <c r="C7" s="107" t="s">
        <v>82</v>
      </c>
      <c r="D7" s="27" t="s">
        <v>83</v>
      </c>
      <c r="E7" s="107" t="s">
        <v>84</v>
      </c>
      <c r="F7" s="108" t="s">
        <v>85</v>
      </c>
      <c r="G7" s="109" t="s">
        <v>86</v>
      </c>
      <c r="H7" s="27" t="s">
        <v>87</v>
      </c>
      <c r="I7" s="27">
        <v>9</v>
      </c>
    </row>
    <row r="8" spans="1:9" ht="19.5" customHeight="1">
      <c r="A8" s="110"/>
      <c r="B8" s="17"/>
      <c r="C8" s="17"/>
      <c r="D8" s="15"/>
      <c r="E8" s="98"/>
      <c r="F8" s="109"/>
      <c r="G8" s="111"/>
      <c r="H8" s="22"/>
      <c r="I8" s="22"/>
    </row>
    <row r="9" spans="1:9" ht="19.5" customHeight="1">
      <c r="A9" s="262" t="s">
        <v>55</v>
      </c>
      <c r="B9" s="263"/>
      <c r="C9" s="263"/>
      <c r="D9" s="264"/>
      <c r="E9" s="265"/>
      <c r="F9" s="265"/>
      <c r="G9" s="111"/>
      <c r="H9" s="22"/>
      <c r="I9" s="22"/>
    </row>
    <row r="10" spans="1:9" ht="14.25" customHeight="1">
      <c r="A10" t="s">
        <v>299</v>
      </c>
    </row>
  </sheetData>
  <mergeCells count="10">
    <mergeCell ref="A3:I3"/>
    <mergeCell ref="A4:C4"/>
    <mergeCell ref="G5:I5"/>
    <mergeCell ref="A9:F9"/>
    <mergeCell ref="A5:A6"/>
    <mergeCell ref="B5:B6"/>
    <mergeCell ref="C5:C6"/>
    <mergeCell ref="D5:D6"/>
    <mergeCell ref="E5:E6"/>
    <mergeCell ref="F5:F6"/>
  </mergeCells>
  <phoneticPr fontId="18" type="noConversion"/>
  <pageMargins left="0.67" right="0.67" top="0.72" bottom="0.72" header="0.28000000000000003" footer="0.28000000000000003"/>
  <pageSetup paperSize="9" fitToWidth="0" fitToHeight="0" orientation="portrait"/>
</worksheet>
</file>

<file path=xl/worksheets/sheet16.xml><?xml version="1.0" encoding="utf-8"?>
<worksheet xmlns="http://schemas.openxmlformats.org/spreadsheetml/2006/main" xmlns:r="http://schemas.openxmlformats.org/officeDocument/2006/relationships">
  <sheetPr>
    <outlinePr summaryRight="0"/>
    <pageSetUpPr fitToPage="1"/>
  </sheetPr>
  <dimension ref="A1:K12"/>
  <sheetViews>
    <sheetView showZeros="0" workbookViewId="0">
      <pane ySplit="1" topLeftCell="A2" activePane="bottomLeft" state="frozen"/>
      <selection pane="bottomLeft" activeCell="H14" sqref="H14"/>
    </sheetView>
  </sheetViews>
  <sheetFormatPr defaultColWidth="9.125" defaultRowHeight="14.25" customHeight="1"/>
  <cols>
    <col min="1" max="1" width="19.25" customWidth="1"/>
    <col min="2" max="2" width="33.875" customWidth="1"/>
    <col min="3" max="3" width="23.875" customWidth="1"/>
    <col min="4" max="4" width="11.125" customWidth="1"/>
    <col min="5" max="5" width="17.75" customWidth="1"/>
    <col min="6" max="6" width="9.875" customWidth="1"/>
    <col min="7" max="7" width="17.75" customWidth="1"/>
    <col min="8" max="11" width="23.125" customWidth="1"/>
  </cols>
  <sheetData>
    <row r="1" spans="1:11" ht="14.25" customHeight="1">
      <c r="A1" s="1"/>
      <c r="B1" s="1"/>
      <c r="C1" s="1"/>
      <c r="D1" s="1"/>
      <c r="E1" s="1"/>
      <c r="F1" s="1"/>
      <c r="G1" s="1"/>
      <c r="H1" s="1"/>
      <c r="I1" s="1"/>
      <c r="J1" s="1"/>
      <c r="K1" s="1"/>
    </row>
    <row r="2" spans="1:11" ht="14.25" customHeight="1">
      <c r="D2" s="2"/>
      <c r="E2" s="2"/>
      <c r="F2" s="2"/>
      <c r="G2" s="2"/>
      <c r="K2" s="3" t="s">
        <v>231</v>
      </c>
    </row>
    <row r="3" spans="1:11" ht="41.25" customHeight="1">
      <c r="A3" s="266" t="str">
        <f>"2025"&amp;"年上级转移支付补助项目支出预算表"</f>
        <v>2025年上级转移支付补助项目支出预算表</v>
      </c>
      <c r="B3" s="200"/>
      <c r="C3" s="200"/>
      <c r="D3" s="200"/>
      <c r="E3" s="200"/>
      <c r="F3" s="200"/>
      <c r="G3" s="200"/>
      <c r="H3" s="200"/>
      <c r="I3" s="200"/>
      <c r="J3" s="200"/>
      <c r="K3" s="200"/>
    </row>
    <row r="4" spans="1:11" ht="13.5" customHeight="1">
      <c r="A4" s="201" t="str">
        <f>"单位名称："&amp;"昆明市呈贡区洛龙街道社区卫生服务中心"</f>
        <v>单位名称：昆明市呈贡区洛龙街道社区卫生服务中心</v>
      </c>
      <c r="B4" s="202"/>
      <c r="C4" s="202"/>
      <c r="D4" s="202"/>
      <c r="E4" s="202"/>
      <c r="F4" s="202"/>
      <c r="G4" s="202"/>
      <c r="H4" s="5"/>
      <c r="I4" s="5"/>
      <c r="J4" s="5"/>
      <c r="K4" s="6" t="s">
        <v>1</v>
      </c>
    </row>
    <row r="5" spans="1:11" ht="21.75" customHeight="1">
      <c r="A5" s="195" t="s">
        <v>161</v>
      </c>
      <c r="B5" s="195" t="s">
        <v>145</v>
      </c>
      <c r="C5" s="195" t="s">
        <v>162</v>
      </c>
      <c r="D5" s="215" t="s">
        <v>146</v>
      </c>
      <c r="E5" s="215" t="s">
        <v>147</v>
      </c>
      <c r="F5" s="215" t="s">
        <v>163</v>
      </c>
      <c r="G5" s="215" t="s">
        <v>164</v>
      </c>
      <c r="H5" s="220" t="s">
        <v>55</v>
      </c>
      <c r="I5" s="211" t="s">
        <v>232</v>
      </c>
      <c r="J5" s="173"/>
      <c r="K5" s="174"/>
    </row>
    <row r="6" spans="1:11" ht="21.75" customHeight="1">
      <c r="A6" s="204"/>
      <c r="B6" s="204"/>
      <c r="C6" s="204"/>
      <c r="D6" s="216"/>
      <c r="E6" s="216"/>
      <c r="F6" s="216"/>
      <c r="G6" s="216"/>
      <c r="H6" s="205"/>
      <c r="I6" s="215" t="s">
        <v>58</v>
      </c>
      <c r="J6" s="215" t="s">
        <v>59</v>
      </c>
      <c r="K6" s="215" t="s">
        <v>60</v>
      </c>
    </row>
    <row r="7" spans="1:11" ht="40.5" customHeight="1">
      <c r="A7" s="196"/>
      <c r="B7" s="196"/>
      <c r="C7" s="196"/>
      <c r="D7" s="217"/>
      <c r="E7" s="217"/>
      <c r="F7" s="217"/>
      <c r="G7" s="217"/>
      <c r="H7" s="176"/>
      <c r="I7" s="217" t="s">
        <v>57</v>
      </c>
      <c r="J7" s="217"/>
      <c r="K7" s="217"/>
    </row>
    <row r="8" spans="1:11" ht="15" customHeight="1">
      <c r="A8" s="11">
        <v>1</v>
      </c>
      <c r="B8" s="11">
        <v>2</v>
      </c>
      <c r="C8" s="11">
        <v>3</v>
      </c>
      <c r="D8" s="11">
        <v>4</v>
      </c>
      <c r="E8" s="11">
        <v>5</v>
      </c>
      <c r="F8" s="11">
        <v>6</v>
      </c>
      <c r="G8" s="11">
        <v>7</v>
      </c>
      <c r="H8" s="11">
        <v>8</v>
      </c>
      <c r="I8" s="11">
        <v>9</v>
      </c>
      <c r="J8" s="18">
        <v>10</v>
      </c>
      <c r="K8" s="18">
        <v>11</v>
      </c>
    </row>
    <row r="9" spans="1:11" ht="18.75" customHeight="1">
      <c r="A9" s="15"/>
      <c r="B9" s="98"/>
      <c r="C9" s="15"/>
      <c r="D9" s="15"/>
      <c r="E9" s="15"/>
      <c r="F9" s="15"/>
      <c r="G9" s="15"/>
      <c r="H9" s="16"/>
      <c r="I9" s="19"/>
      <c r="J9" s="19"/>
      <c r="K9" s="16"/>
    </row>
    <row r="10" spans="1:11" ht="18.75" customHeight="1">
      <c r="A10" s="17"/>
      <c r="B10" s="98"/>
      <c r="C10" s="98"/>
      <c r="D10" s="98"/>
      <c r="E10" s="98"/>
      <c r="F10" s="98"/>
      <c r="G10" s="98"/>
      <c r="H10" s="13"/>
      <c r="I10" s="13"/>
      <c r="J10" s="13"/>
      <c r="K10" s="16"/>
    </row>
    <row r="11" spans="1:11" ht="18.75" customHeight="1">
      <c r="A11" s="191" t="s">
        <v>133</v>
      </c>
      <c r="B11" s="192"/>
      <c r="C11" s="192"/>
      <c r="D11" s="192"/>
      <c r="E11" s="192"/>
      <c r="F11" s="192"/>
      <c r="G11" s="155"/>
      <c r="H11" s="13"/>
      <c r="I11" s="13"/>
      <c r="J11" s="13"/>
      <c r="K11" s="16"/>
    </row>
    <row r="12" spans="1:11" ht="14.25" customHeight="1">
      <c r="A12" t="s">
        <v>299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honeticPr fontId="18" type="noConversion"/>
  <printOptions horizontalCentered="1"/>
  <pageMargins left="0.37" right="0.37" top="0.56000000000000005" bottom="0.56000000000000005" header="0.48" footer="0.48"/>
  <pageSetup paperSize="9" scale="56" orientation="landscape"/>
</worksheet>
</file>

<file path=xl/worksheets/sheet17.xml><?xml version="1.0" encoding="utf-8"?>
<worksheet xmlns="http://schemas.openxmlformats.org/spreadsheetml/2006/main" xmlns:r="http://schemas.openxmlformats.org/officeDocument/2006/relationships">
  <sheetPr>
    <outlinePr summaryRight="0"/>
    <pageSetUpPr fitToPage="1"/>
  </sheetPr>
  <dimension ref="A1:G13"/>
  <sheetViews>
    <sheetView showZeros="0" topLeftCell="C1" workbookViewId="0">
      <pane ySplit="1" topLeftCell="A2" activePane="bottomLeft" state="frozen"/>
      <selection pane="bottomLeft" activeCell="D19" sqref="D19"/>
    </sheetView>
  </sheetViews>
  <sheetFormatPr defaultColWidth="9.125" defaultRowHeight="14.25" customHeight="1"/>
  <cols>
    <col min="1" max="1" width="35.25" customWidth="1"/>
    <col min="2" max="4" width="28" customWidth="1"/>
    <col min="5" max="7" width="23.875" customWidth="1"/>
  </cols>
  <sheetData>
    <row r="1" spans="1:7" ht="14.25" customHeight="1">
      <c r="A1" s="1"/>
      <c r="B1" s="1"/>
      <c r="C1" s="1"/>
      <c r="D1" s="1"/>
      <c r="E1" s="1"/>
      <c r="F1" s="1"/>
      <c r="G1" s="1"/>
    </row>
    <row r="2" spans="1:7" ht="13.5" customHeight="1">
      <c r="D2" s="2"/>
      <c r="G2" s="3" t="s">
        <v>233</v>
      </c>
    </row>
    <row r="3" spans="1:7" ht="41.25" customHeight="1">
      <c r="A3" s="200" t="str">
        <f>"2025"&amp;"年部门项目中期规划预算表"</f>
        <v>2025年部门项目中期规划预算表</v>
      </c>
      <c r="B3" s="200"/>
      <c r="C3" s="200"/>
      <c r="D3" s="200"/>
      <c r="E3" s="200"/>
      <c r="F3" s="200"/>
      <c r="G3" s="200"/>
    </row>
    <row r="4" spans="1:7" ht="13.5" customHeight="1">
      <c r="A4" s="201" t="str">
        <f>"单位名称："&amp;"昆明市呈贡区洛龙街道社区卫生服务中心"</f>
        <v>单位名称：昆明市呈贡区洛龙街道社区卫生服务中心</v>
      </c>
      <c r="B4" s="202"/>
      <c r="C4" s="202"/>
      <c r="D4" s="202"/>
      <c r="E4" s="5"/>
      <c r="F4" s="5"/>
      <c r="G4" s="6" t="s">
        <v>1</v>
      </c>
    </row>
    <row r="5" spans="1:7" ht="21.75" customHeight="1">
      <c r="A5" s="195" t="s">
        <v>162</v>
      </c>
      <c r="B5" s="195" t="s">
        <v>161</v>
      </c>
      <c r="C5" s="195" t="s">
        <v>145</v>
      </c>
      <c r="D5" s="215" t="s">
        <v>234</v>
      </c>
      <c r="E5" s="211" t="s">
        <v>58</v>
      </c>
      <c r="F5" s="173"/>
      <c r="G5" s="174"/>
    </row>
    <row r="6" spans="1:7" ht="21.75" customHeight="1">
      <c r="A6" s="204"/>
      <c r="B6" s="204"/>
      <c r="C6" s="204"/>
      <c r="D6" s="216"/>
      <c r="E6" s="270" t="str">
        <f>"2025"&amp;"年"</f>
        <v>2025年</v>
      </c>
      <c r="F6" s="215" t="str">
        <f>("2025"+1)&amp;"年"</f>
        <v>2026年</v>
      </c>
      <c r="G6" s="215" t="str">
        <f>("2025"+2)&amp;"年"</f>
        <v>2027年</v>
      </c>
    </row>
    <row r="7" spans="1:7" ht="40.5" customHeight="1">
      <c r="A7" s="196"/>
      <c r="B7" s="196"/>
      <c r="C7" s="196"/>
      <c r="D7" s="217"/>
      <c r="E7" s="176"/>
      <c r="F7" s="217" t="s">
        <v>57</v>
      </c>
      <c r="G7" s="217"/>
    </row>
    <row r="8" spans="1:7" ht="15" customHeight="1">
      <c r="A8" s="11">
        <v>1</v>
      </c>
      <c r="B8" s="11">
        <v>2</v>
      </c>
      <c r="C8" s="11">
        <v>3</v>
      </c>
      <c r="D8" s="11">
        <v>4</v>
      </c>
      <c r="E8" s="11">
        <v>5</v>
      </c>
      <c r="F8" s="11">
        <v>6</v>
      </c>
      <c r="G8" s="11">
        <v>7</v>
      </c>
    </row>
    <row r="9" spans="1:7" ht="17.25" customHeight="1">
      <c r="A9" s="98" t="s">
        <v>293</v>
      </c>
      <c r="B9" s="12"/>
      <c r="C9" s="12"/>
      <c r="D9" s="98"/>
      <c r="E9" s="13">
        <v>770180</v>
      </c>
      <c r="F9" s="13"/>
      <c r="G9" s="13"/>
    </row>
    <row r="10" spans="1:7" ht="18.75" customHeight="1">
      <c r="A10" s="98"/>
      <c r="B10" s="98" t="s">
        <v>294</v>
      </c>
      <c r="C10" s="98" t="s">
        <v>295</v>
      </c>
      <c r="D10" s="98" t="s">
        <v>296</v>
      </c>
      <c r="E10" s="13">
        <v>229500</v>
      </c>
      <c r="F10" s="13"/>
      <c r="G10" s="13"/>
    </row>
    <row r="11" spans="1:7" ht="18.75" customHeight="1">
      <c r="A11" s="99"/>
      <c r="B11" s="98" t="s">
        <v>294</v>
      </c>
      <c r="C11" s="98" t="s">
        <v>297</v>
      </c>
      <c r="D11" s="98" t="s">
        <v>296</v>
      </c>
      <c r="E11" s="13">
        <v>533000</v>
      </c>
      <c r="F11" s="13"/>
      <c r="G11" s="13"/>
    </row>
    <row r="12" spans="1:7" ht="14.25" customHeight="1">
      <c r="A12" s="99"/>
      <c r="B12" s="98" t="s">
        <v>294</v>
      </c>
      <c r="C12" s="98" t="s">
        <v>298</v>
      </c>
      <c r="D12" s="98" t="s">
        <v>296</v>
      </c>
      <c r="E12" s="13">
        <v>7680</v>
      </c>
      <c r="F12" s="13"/>
      <c r="G12" s="13"/>
    </row>
    <row r="13" spans="1:7" ht="14.25" customHeight="1">
      <c r="A13" s="267" t="s">
        <v>55</v>
      </c>
      <c r="B13" s="268" t="s">
        <v>235</v>
      </c>
      <c r="C13" s="268"/>
      <c r="D13" s="269"/>
      <c r="E13" s="13">
        <v>770180</v>
      </c>
      <c r="F13" s="13"/>
      <c r="G13" s="13"/>
    </row>
  </sheetData>
  <mergeCells count="11">
    <mergeCell ref="A13:D13"/>
    <mergeCell ref="A3:G3"/>
    <mergeCell ref="A4:D4"/>
    <mergeCell ref="E5:G5"/>
    <mergeCell ref="A5:A7"/>
    <mergeCell ref="B5:B7"/>
    <mergeCell ref="C5:C7"/>
    <mergeCell ref="D5:D7"/>
    <mergeCell ref="E6:E7"/>
    <mergeCell ref="F6:F7"/>
    <mergeCell ref="G6:G7"/>
  </mergeCells>
  <phoneticPr fontId="18" type="noConversion"/>
  <printOptions horizontalCentered="1"/>
  <pageMargins left="0.37" right="0.37" top="0.56000000000000005" bottom="0.56000000000000005" header="0.48" footer="0.48"/>
  <pageSetup paperSize="9" scale="56" orientation="landscape"/>
</worksheet>
</file>

<file path=xl/worksheets/sheet18.xml><?xml version="1.0" encoding="utf-8"?>
<worksheet xmlns="http://schemas.openxmlformats.org/spreadsheetml/2006/main" xmlns:r="http://schemas.openxmlformats.org/officeDocument/2006/relationships">
  <dimension ref="A1:J25"/>
  <sheetViews>
    <sheetView tabSelected="1" topLeftCell="A7" workbookViewId="0">
      <selection activeCell="L15" sqref="L15"/>
    </sheetView>
  </sheetViews>
  <sheetFormatPr defaultRowHeight="13.5"/>
  <cols>
    <col min="8" max="8" width="10.5" customWidth="1"/>
    <col min="9" max="9" width="10.375" customWidth="1"/>
    <col min="10" max="10" width="13.125" customWidth="1"/>
  </cols>
  <sheetData>
    <row r="1" spans="1:10" ht="14.25" customHeight="1">
      <c r="A1" s="71"/>
      <c r="B1" s="71"/>
      <c r="C1" s="71"/>
      <c r="D1" s="71"/>
      <c r="E1" s="71"/>
      <c r="F1" s="71"/>
      <c r="G1" s="71"/>
      <c r="H1" s="71"/>
      <c r="I1" s="71"/>
      <c r="J1" s="72" t="s">
        <v>236</v>
      </c>
    </row>
    <row r="2" spans="1:10" ht="41.25" customHeight="1">
      <c r="A2" s="290" t="str">
        <f>"2025"&amp;"年部门整体支出绩效目标表"</f>
        <v>2025年部门整体支出绩效目标表</v>
      </c>
      <c r="B2" s="291"/>
      <c r="C2" s="291"/>
      <c r="D2" s="291"/>
      <c r="E2" s="291"/>
      <c r="F2" s="291"/>
      <c r="G2" s="291"/>
      <c r="H2" s="291"/>
      <c r="I2" s="291"/>
      <c r="J2" s="291"/>
    </row>
    <row r="3" spans="1:10" ht="26.25" customHeight="1">
      <c r="A3" s="292" t="str">
        <f>"单位名称："&amp;"昆明市呈贡区洛龙街道社区卫生服务中心"</f>
        <v>单位名称：昆明市呈贡区洛龙街道社区卫生服务中心</v>
      </c>
      <c r="B3" s="292"/>
      <c r="C3" s="293"/>
      <c r="D3" s="73"/>
      <c r="E3" s="73"/>
      <c r="F3" s="73"/>
      <c r="G3" s="73"/>
      <c r="H3" s="73"/>
      <c r="I3" s="73"/>
      <c r="J3" s="74" t="s">
        <v>1</v>
      </c>
    </row>
    <row r="4" spans="1:10" ht="30" customHeight="1">
      <c r="A4" s="75" t="s">
        <v>237</v>
      </c>
      <c r="B4" s="294">
        <v>131010</v>
      </c>
      <c r="C4" s="295"/>
      <c r="D4" s="295"/>
      <c r="E4" s="296"/>
      <c r="F4" s="297" t="s">
        <v>238</v>
      </c>
      <c r="G4" s="296"/>
      <c r="H4" s="298" t="s">
        <v>597</v>
      </c>
      <c r="I4" s="295"/>
      <c r="J4" s="296"/>
    </row>
    <row r="5" spans="1:10" ht="32.25" customHeight="1">
      <c r="A5" s="211" t="s">
        <v>239</v>
      </c>
      <c r="B5" s="173"/>
      <c r="C5" s="173"/>
      <c r="D5" s="173"/>
      <c r="E5" s="173"/>
      <c r="F5" s="173"/>
      <c r="G5" s="173"/>
      <c r="H5" s="173"/>
      <c r="I5" s="174"/>
      <c r="J5" s="76" t="s">
        <v>240</v>
      </c>
    </row>
    <row r="6" spans="1:10" ht="99.75" customHeight="1">
      <c r="A6" s="287" t="s">
        <v>241</v>
      </c>
      <c r="B6" s="77" t="s">
        <v>242</v>
      </c>
      <c r="C6" s="279" t="s">
        <v>243</v>
      </c>
      <c r="D6" s="279"/>
      <c r="E6" s="279"/>
      <c r="F6" s="279"/>
      <c r="G6" s="279"/>
      <c r="H6" s="279"/>
      <c r="I6" s="279"/>
      <c r="J6" s="78" t="s">
        <v>244</v>
      </c>
    </row>
    <row r="7" spans="1:10" ht="99.75" customHeight="1">
      <c r="A7" s="287"/>
      <c r="B7" s="77" t="str">
        <f>"总体绩效目标（"&amp;"2025"&amp;"-"&amp;("2025"+2)&amp;"年期间）"</f>
        <v>总体绩效目标（2025-2027年期间）</v>
      </c>
      <c r="C7" s="288" t="s">
        <v>245</v>
      </c>
      <c r="D7" s="288"/>
      <c r="E7" s="288"/>
      <c r="F7" s="288"/>
      <c r="G7" s="288"/>
      <c r="H7" s="288"/>
      <c r="I7" s="288"/>
      <c r="J7" s="78" t="s">
        <v>246</v>
      </c>
    </row>
    <row r="8" spans="1:10" ht="75" customHeight="1">
      <c r="A8" s="77" t="s">
        <v>247</v>
      </c>
      <c r="B8" s="24" t="str">
        <f>"预算年度（"&amp;"2025"&amp;"年）绩效目标"</f>
        <v>预算年度（2025年）绩效目标</v>
      </c>
      <c r="C8" s="288" t="s">
        <v>245</v>
      </c>
      <c r="D8" s="288"/>
      <c r="E8" s="288"/>
      <c r="F8" s="288"/>
      <c r="G8" s="288"/>
      <c r="H8" s="288"/>
      <c r="I8" s="288"/>
      <c r="J8" s="79" t="s">
        <v>248</v>
      </c>
    </row>
    <row r="9" spans="1:10" ht="32.25" customHeight="1">
      <c r="A9" s="281" t="s">
        <v>249</v>
      </c>
      <c r="B9" s="281"/>
      <c r="C9" s="281"/>
      <c r="D9" s="281"/>
      <c r="E9" s="281"/>
      <c r="F9" s="281"/>
      <c r="G9" s="281"/>
      <c r="H9" s="281"/>
      <c r="I9" s="281"/>
      <c r="J9" s="281"/>
    </row>
    <row r="10" spans="1:10" ht="32.25" customHeight="1">
      <c r="A10" s="289" t="s">
        <v>250</v>
      </c>
      <c r="B10" s="289"/>
      <c r="C10" s="287" t="s">
        <v>251</v>
      </c>
      <c r="D10" s="287"/>
      <c r="E10" s="287"/>
      <c r="F10" s="287" t="s">
        <v>252</v>
      </c>
      <c r="G10" s="287"/>
      <c r="H10" s="287" t="s">
        <v>253</v>
      </c>
      <c r="I10" s="287"/>
      <c r="J10" s="287"/>
    </row>
    <row r="11" spans="1:10" ht="32.25" customHeight="1">
      <c r="A11" s="289"/>
      <c r="B11" s="289"/>
      <c r="C11" s="287"/>
      <c r="D11" s="287"/>
      <c r="E11" s="287"/>
      <c r="F11" s="287"/>
      <c r="G11" s="287"/>
      <c r="H11" s="77" t="s">
        <v>254</v>
      </c>
      <c r="I11" s="77" t="s">
        <v>255</v>
      </c>
      <c r="J11" s="77" t="s">
        <v>256</v>
      </c>
    </row>
    <row r="12" spans="1:10" ht="24" customHeight="1">
      <c r="A12" s="320" t="s">
        <v>598</v>
      </c>
      <c r="B12" s="321"/>
      <c r="C12" s="322" t="s">
        <v>599</v>
      </c>
      <c r="D12" s="323"/>
      <c r="E12" s="323"/>
      <c r="F12" s="323"/>
      <c r="G12" s="324"/>
      <c r="H12" s="80">
        <v>4539562</v>
      </c>
      <c r="I12" s="80">
        <v>4539562</v>
      </c>
      <c r="J12" s="80"/>
    </row>
    <row r="13" spans="1:10" ht="34.5" customHeight="1">
      <c r="A13" s="325"/>
      <c r="B13" s="326"/>
      <c r="C13" s="279" t="s">
        <v>600</v>
      </c>
      <c r="D13" s="280"/>
      <c r="E13" s="280"/>
      <c r="F13" s="280"/>
      <c r="G13" s="280"/>
      <c r="H13" s="327">
        <v>15479604.439999999</v>
      </c>
      <c r="I13" s="327">
        <v>3447904.44</v>
      </c>
      <c r="J13" s="327"/>
    </row>
    <row r="14" spans="1:10" ht="32.25" customHeight="1">
      <c r="A14" s="281" t="s">
        <v>257</v>
      </c>
      <c r="B14" s="281"/>
      <c r="C14" s="281"/>
      <c r="D14" s="281"/>
      <c r="E14" s="281"/>
      <c r="F14" s="281"/>
      <c r="G14" s="281"/>
      <c r="H14" s="281"/>
      <c r="I14" s="281"/>
      <c r="J14" s="281"/>
    </row>
    <row r="15" spans="1:10" ht="32.25" customHeight="1">
      <c r="A15" s="282" t="s">
        <v>258</v>
      </c>
      <c r="B15" s="282"/>
      <c r="C15" s="282"/>
      <c r="D15" s="282"/>
      <c r="E15" s="282"/>
      <c r="F15" s="282"/>
      <c r="G15" s="282"/>
      <c r="H15" s="283" t="s">
        <v>259</v>
      </c>
      <c r="I15" s="285" t="s">
        <v>176</v>
      </c>
      <c r="J15" s="283" t="s">
        <v>260</v>
      </c>
    </row>
    <row r="16" spans="1:10" ht="36" customHeight="1">
      <c r="A16" s="81" t="s">
        <v>169</v>
      </c>
      <c r="B16" s="81" t="s">
        <v>261</v>
      </c>
      <c r="C16" s="82" t="s">
        <v>171</v>
      </c>
      <c r="D16" s="83" t="s">
        <v>172</v>
      </c>
      <c r="E16" s="82" t="s">
        <v>173</v>
      </c>
      <c r="F16" s="82" t="s">
        <v>174</v>
      </c>
      <c r="G16" s="82" t="s">
        <v>175</v>
      </c>
      <c r="H16" s="284"/>
      <c r="I16" s="284"/>
      <c r="J16" s="286"/>
    </row>
    <row r="17" spans="1:10" ht="31.5" customHeight="1">
      <c r="A17" s="273" t="s">
        <v>262</v>
      </c>
      <c r="B17" s="273" t="s">
        <v>263</v>
      </c>
      <c r="C17" s="84" t="s">
        <v>264</v>
      </c>
      <c r="D17" s="276" t="s">
        <v>265</v>
      </c>
      <c r="E17" s="85" t="s">
        <v>266</v>
      </c>
      <c r="F17" s="86" t="s">
        <v>267</v>
      </c>
      <c r="G17" s="86" t="s">
        <v>268</v>
      </c>
      <c r="H17" s="277" t="s">
        <v>269</v>
      </c>
      <c r="I17" s="278"/>
      <c r="J17" s="87" t="s">
        <v>270</v>
      </c>
    </row>
    <row r="18" spans="1:10" ht="39" customHeight="1">
      <c r="A18" s="274"/>
      <c r="B18" s="274"/>
      <c r="C18" s="88" t="s">
        <v>271</v>
      </c>
      <c r="D18" s="276"/>
      <c r="E18" s="85" t="s">
        <v>272</v>
      </c>
      <c r="F18" s="86" t="s">
        <v>267</v>
      </c>
      <c r="G18" s="85" t="s">
        <v>272</v>
      </c>
      <c r="H18" s="277" t="s">
        <v>273</v>
      </c>
      <c r="I18" s="278"/>
      <c r="J18" s="87" t="s">
        <v>270</v>
      </c>
    </row>
    <row r="19" spans="1:10" ht="35.25" customHeight="1">
      <c r="A19" s="274"/>
      <c r="B19" s="274"/>
      <c r="C19" s="88" t="s">
        <v>274</v>
      </c>
      <c r="D19" s="276"/>
      <c r="E19" s="89">
        <v>0.9</v>
      </c>
      <c r="F19" s="86" t="s">
        <v>267</v>
      </c>
      <c r="G19" s="90">
        <v>0.9</v>
      </c>
      <c r="H19" s="271" t="s">
        <v>275</v>
      </c>
      <c r="I19" s="272"/>
      <c r="J19" s="87" t="s">
        <v>270</v>
      </c>
    </row>
    <row r="20" spans="1:10" ht="34.5" customHeight="1">
      <c r="A20" s="275"/>
      <c r="B20" s="275"/>
      <c r="C20" s="88" t="s">
        <v>276</v>
      </c>
      <c r="D20" s="276"/>
      <c r="E20" s="89">
        <v>1</v>
      </c>
      <c r="F20" s="86" t="s">
        <v>267</v>
      </c>
      <c r="G20" s="90">
        <v>1</v>
      </c>
      <c r="H20" s="271" t="s">
        <v>277</v>
      </c>
      <c r="I20" s="272"/>
      <c r="J20" s="87" t="s">
        <v>270</v>
      </c>
    </row>
    <row r="21" spans="1:10" ht="40.5" customHeight="1">
      <c r="A21" s="91"/>
      <c r="B21" s="92" t="s">
        <v>278</v>
      </c>
      <c r="C21" s="93" t="s">
        <v>279</v>
      </c>
      <c r="D21" s="276"/>
      <c r="E21" s="94">
        <v>1</v>
      </c>
      <c r="F21" s="86" t="s">
        <v>267</v>
      </c>
      <c r="G21" s="94">
        <v>1</v>
      </c>
      <c r="H21" s="271" t="s">
        <v>280</v>
      </c>
      <c r="I21" s="272"/>
      <c r="J21" s="87" t="s">
        <v>270</v>
      </c>
    </row>
    <row r="22" spans="1:10" ht="46.5" customHeight="1">
      <c r="A22" s="91"/>
      <c r="B22" s="273" t="s">
        <v>281</v>
      </c>
      <c r="C22" s="93" t="s">
        <v>282</v>
      </c>
      <c r="D22" s="276"/>
      <c r="E22" s="89">
        <v>1</v>
      </c>
      <c r="F22" s="86" t="s">
        <v>267</v>
      </c>
      <c r="G22" s="90">
        <v>1</v>
      </c>
      <c r="H22" s="271" t="s">
        <v>283</v>
      </c>
      <c r="I22" s="272"/>
      <c r="J22" s="87" t="s">
        <v>270</v>
      </c>
    </row>
    <row r="23" spans="1:10" ht="29.25" customHeight="1">
      <c r="A23" s="91"/>
      <c r="B23" s="275"/>
      <c r="C23" s="93" t="s">
        <v>284</v>
      </c>
      <c r="D23" s="276"/>
      <c r="E23" s="89">
        <v>1</v>
      </c>
      <c r="F23" s="86" t="s">
        <v>267</v>
      </c>
      <c r="G23" s="90">
        <v>1</v>
      </c>
      <c r="H23" s="271" t="s">
        <v>285</v>
      </c>
      <c r="I23" s="272"/>
      <c r="J23" s="87" t="s">
        <v>270</v>
      </c>
    </row>
    <row r="24" spans="1:10" ht="60" customHeight="1">
      <c r="A24" s="91"/>
      <c r="B24" s="91" t="s">
        <v>286</v>
      </c>
      <c r="C24" s="93" t="s">
        <v>287</v>
      </c>
      <c r="D24" s="276"/>
      <c r="E24" s="89">
        <v>1</v>
      </c>
      <c r="F24" s="86" t="s">
        <v>267</v>
      </c>
      <c r="G24" s="90">
        <v>1</v>
      </c>
      <c r="H24" s="271" t="s">
        <v>288</v>
      </c>
      <c r="I24" s="272"/>
      <c r="J24" s="87" t="s">
        <v>270</v>
      </c>
    </row>
    <row r="25" spans="1:10" ht="42" customHeight="1">
      <c r="A25" s="91" t="s">
        <v>289</v>
      </c>
      <c r="B25" s="91" t="s">
        <v>290</v>
      </c>
      <c r="C25" s="95" t="s">
        <v>291</v>
      </c>
      <c r="D25" s="276"/>
      <c r="E25" s="96">
        <v>0.04</v>
      </c>
      <c r="F25" s="97" t="s">
        <v>267</v>
      </c>
      <c r="G25" s="89">
        <v>0.04</v>
      </c>
      <c r="H25" s="271" t="s">
        <v>292</v>
      </c>
      <c r="I25" s="272"/>
      <c r="J25" s="87" t="s">
        <v>270</v>
      </c>
    </row>
  </sheetData>
  <mergeCells count="35">
    <mergeCell ref="A10:B11"/>
    <mergeCell ref="C10:G11"/>
    <mergeCell ref="H10:J10"/>
    <mergeCell ref="A2:J2"/>
    <mergeCell ref="A3:C3"/>
    <mergeCell ref="B4:E4"/>
    <mergeCell ref="F4:G4"/>
    <mergeCell ref="H4:J4"/>
    <mergeCell ref="A5:I5"/>
    <mergeCell ref="A6:A7"/>
    <mergeCell ref="C6:I6"/>
    <mergeCell ref="C7:I7"/>
    <mergeCell ref="C8:I8"/>
    <mergeCell ref="A9:J9"/>
    <mergeCell ref="C13:G13"/>
    <mergeCell ref="A14:J14"/>
    <mergeCell ref="A15:G15"/>
    <mergeCell ref="H15:H16"/>
    <mergeCell ref="I15:I16"/>
    <mergeCell ref="J15:J16"/>
    <mergeCell ref="A12:B13"/>
    <mergeCell ref="C12:G12"/>
    <mergeCell ref="H23:I23"/>
    <mergeCell ref="H24:I24"/>
    <mergeCell ref="H25:I25"/>
    <mergeCell ref="A17:A20"/>
    <mergeCell ref="B17:B20"/>
    <mergeCell ref="D17:D25"/>
    <mergeCell ref="H17:I17"/>
    <mergeCell ref="H18:I18"/>
    <mergeCell ref="H19:I19"/>
    <mergeCell ref="H20:I20"/>
    <mergeCell ref="H21:I21"/>
    <mergeCell ref="B22:B23"/>
    <mergeCell ref="H22:I22"/>
  </mergeCells>
  <phoneticPr fontId="1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Right="0"/>
    <pageSetUpPr fitToPage="1"/>
  </sheetPr>
  <dimension ref="A1:S10"/>
  <sheetViews>
    <sheetView showGridLines="0" showZeros="0" workbookViewId="0">
      <pane ySplit="1" topLeftCell="A2" activePane="bottomLeft" state="frozen"/>
      <selection pane="bottomLeft" activeCell="E16" sqref="E16"/>
    </sheetView>
  </sheetViews>
  <sheetFormatPr defaultColWidth="8.625" defaultRowHeight="12.75" customHeight="1"/>
  <cols>
    <col min="1" max="1" width="15.875" customWidth="1"/>
    <col min="2" max="2" width="35" customWidth="1"/>
    <col min="3" max="19" width="22" customWidth="1"/>
  </cols>
  <sheetData>
    <row r="1" spans="1:19" ht="12.75" customHeight="1">
      <c r="A1" s="1"/>
      <c r="B1" s="1"/>
      <c r="C1" s="1"/>
      <c r="D1" s="1"/>
      <c r="E1" s="1"/>
      <c r="F1" s="1"/>
      <c r="G1" s="1"/>
      <c r="H1" s="1"/>
      <c r="I1" s="1"/>
      <c r="J1" s="1"/>
      <c r="K1" s="1"/>
      <c r="L1" s="1"/>
      <c r="M1" s="1"/>
      <c r="N1" s="1"/>
      <c r="O1" s="1"/>
      <c r="P1" s="1"/>
      <c r="Q1" s="1"/>
      <c r="R1" s="1"/>
      <c r="S1" s="1"/>
    </row>
    <row r="2" spans="1:19" ht="17.25" customHeight="1">
      <c r="A2" s="149" t="s">
        <v>52</v>
      </c>
      <c r="B2" s="131"/>
      <c r="C2" s="131"/>
      <c r="D2" s="131"/>
      <c r="E2" s="131"/>
      <c r="F2" s="131"/>
      <c r="G2" s="131"/>
      <c r="H2" s="131"/>
      <c r="I2" s="131"/>
      <c r="J2" s="131"/>
      <c r="K2" s="131"/>
      <c r="L2" s="131"/>
      <c r="M2" s="131"/>
      <c r="N2" s="131"/>
      <c r="O2" s="131"/>
      <c r="P2" s="131"/>
      <c r="Q2" s="131"/>
      <c r="R2" s="131"/>
      <c r="S2" s="131"/>
    </row>
    <row r="3" spans="1:19" ht="41.25" customHeight="1">
      <c r="A3" s="150" t="str">
        <f>"2025"&amp;"年部门收入预算表"</f>
        <v>2025年部门收入预算表</v>
      </c>
      <c r="B3" s="131"/>
      <c r="C3" s="131"/>
      <c r="D3" s="131"/>
      <c r="E3" s="131"/>
      <c r="F3" s="131"/>
      <c r="G3" s="131"/>
      <c r="H3" s="131"/>
      <c r="I3" s="131"/>
      <c r="J3" s="131"/>
      <c r="K3" s="131"/>
      <c r="L3" s="131"/>
      <c r="M3" s="131"/>
      <c r="N3" s="131"/>
      <c r="O3" s="131"/>
      <c r="P3" s="131"/>
      <c r="Q3" s="131"/>
      <c r="R3" s="131"/>
      <c r="S3" s="131"/>
    </row>
    <row r="4" spans="1:19" ht="17.25" customHeight="1">
      <c r="A4" s="132" t="str">
        <f>"单位名称："&amp;"昆明市呈贡区洛龙街道社区卫生服务中心"</f>
        <v>单位名称：昆明市呈贡区洛龙街道社区卫生服务中心</v>
      </c>
      <c r="B4" s="131"/>
      <c r="S4" s="104" t="s">
        <v>1</v>
      </c>
    </row>
    <row r="5" spans="1:19" ht="21.75" customHeight="1">
      <c r="A5" s="142" t="s">
        <v>53</v>
      </c>
      <c r="B5" s="145" t="s">
        <v>54</v>
      </c>
      <c r="C5" s="145" t="s">
        <v>55</v>
      </c>
      <c r="D5" s="151" t="s">
        <v>56</v>
      </c>
      <c r="E5" s="151"/>
      <c r="F5" s="151"/>
      <c r="G5" s="151"/>
      <c r="H5" s="151"/>
      <c r="I5" s="152"/>
      <c r="J5" s="151"/>
      <c r="K5" s="151"/>
      <c r="L5" s="151"/>
      <c r="M5" s="151"/>
      <c r="N5" s="153"/>
      <c r="O5" s="151" t="s">
        <v>45</v>
      </c>
      <c r="P5" s="151"/>
      <c r="Q5" s="151"/>
      <c r="R5" s="151"/>
      <c r="S5" s="153"/>
    </row>
    <row r="6" spans="1:19" ht="27" customHeight="1">
      <c r="A6" s="143"/>
      <c r="B6" s="136"/>
      <c r="C6" s="136"/>
      <c r="D6" s="136" t="s">
        <v>57</v>
      </c>
      <c r="E6" s="136" t="s">
        <v>58</v>
      </c>
      <c r="F6" s="136" t="s">
        <v>59</v>
      </c>
      <c r="G6" s="136" t="s">
        <v>60</v>
      </c>
      <c r="H6" s="136" t="s">
        <v>61</v>
      </c>
      <c r="I6" s="139" t="s">
        <v>62</v>
      </c>
      <c r="J6" s="140"/>
      <c r="K6" s="140"/>
      <c r="L6" s="140"/>
      <c r="M6" s="140"/>
      <c r="N6" s="141"/>
      <c r="O6" s="136" t="s">
        <v>57</v>
      </c>
      <c r="P6" s="136" t="s">
        <v>58</v>
      </c>
      <c r="Q6" s="136" t="s">
        <v>59</v>
      </c>
      <c r="R6" s="136" t="s">
        <v>60</v>
      </c>
      <c r="S6" s="136" t="s">
        <v>63</v>
      </c>
    </row>
    <row r="7" spans="1:19" ht="30" customHeight="1">
      <c r="A7" s="144"/>
      <c r="B7" s="146"/>
      <c r="C7" s="138"/>
      <c r="D7" s="138"/>
      <c r="E7" s="138"/>
      <c r="F7" s="138"/>
      <c r="G7" s="138"/>
      <c r="H7" s="138"/>
      <c r="I7" s="112" t="s">
        <v>57</v>
      </c>
      <c r="J7" s="69" t="s">
        <v>64</v>
      </c>
      <c r="K7" s="69" t="s">
        <v>65</v>
      </c>
      <c r="L7" s="69" t="s">
        <v>66</v>
      </c>
      <c r="M7" s="69" t="s">
        <v>67</v>
      </c>
      <c r="N7" s="69" t="s">
        <v>68</v>
      </c>
      <c r="O7" s="137"/>
      <c r="P7" s="137"/>
      <c r="Q7" s="137"/>
      <c r="R7" s="137"/>
      <c r="S7" s="138"/>
    </row>
    <row r="8" spans="1:19" ht="15" customHeight="1">
      <c r="A8" s="129">
        <v>1</v>
      </c>
      <c r="B8" s="129">
        <v>2</v>
      </c>
      <c r="C8" s="129">
        <v>3</v>
      </c>
      <c r="D8" s="129">
        <v>4</v>
      </c>
      <c r="E8" s="129">
        <v>5</v>
      </c>
      <c r="F8" s="129">
        <v>6</v>
      </c>
      <c r="G8" s="129">
        <v>7</v>
      </c>
      <c r="H8" s="129">
        <v>8</v>
      </c>
      <c r="I8" s="112">
        <v>9</v>
      </c>
      <c r="J8" s="129">
        <v>10</v>
      </c>
      <c r="K8" s="129">
        <v>11</v>
      </c>
      <c r="L8" s="129">
        <v>12</v>
      </c>
      <c r="M8" s="129">
        <v>13</v>
      </c>
      <c r="N8" s="129">
        <v>14</v>
      </c>
      <c r="O8" s="129">
        <v>15</v>
      </c>
      <c r="P8" s="129">
        <v>16</v>
      </c>
      <c r="Q8" s="129">
        <v>17</v>
      </c>
      <c r="R8" s="129">
        <v>18</v>
      </c>
      <c r="S8" s="129">
        <v>19</v>
      </c>
    </row>
    <row r="9" spans="1:19" ht="18" customHeight="1">
      <c r="A9" s="98" t="s">
        <v>545</v>
      </c>
      <c r="B9" s="98" t="s">
        <v>293</v>
      </c>
      <c r="C9" s="33">
        <v>20019466.440000001</v>
      </c>
      <c r="D9" s="33">
        <v>17341742</v>
      </c>
      <c r="E9" s="33">
        <v>5309742</v>
      </c>
      <c r="F9" s="33"/>
      <c r="G9" s="33"/>
      <c r="H9" s="33"/>
      <c r="I9" s="33">
        <v>12032000</v>
      </c>
      <c r="J9" s="33">
        <v>12032000</v>
      </c>
      <c r="K9" s="33"/>
      <c r="L9" s="33"/>
      <c r="M9" s="33"/>
      <c r="N9" s="33"/>
      <c r="O9" s="33">
        <v>2677724.44</v>
      </c>
      <c r="P9" s="33">
        <v>2677724.44</v>
      </c>
      <c r="Q9" s="33"/>
      <c r="R9" s="33"/>
      <c r="S9" s="33"/>
    </row>
    <row r="10" spans="1:19" ht="18" customHeight="1">
      <c r="A10" s="147" t="s">
        <v>55</v>
      </c>
      <c r="B10" s="148"/>
      <c r="C10" s="33">
        <v>20019466.440000001</v>
      </c>
      <c r="D10" s="33">
        <v>17341742</v>
      </c>
      <c r="E10" s="33">
        <v>5309742</v>
      </c>
      <c r="F10" s="33"/>
      <c r="G10" s="33"/>
      <c r="H10" s="33"/>
      <c r="I10" s="33">
        <v>12032000</v>
      </c>
      <c r="J10" s="33">
        <v>12032000</v>
      </c>
      <c r="K10" s="33"/>
      <c r="L10" s="33"/>
      <c r="M10" s="33"/>
      <c r="N10" s="33"/>
      <c r="O10" s="33">
        <v>2677724.44</v>
      </c>
      <c r="P10" s="33">
        <v>2677724.44</v>
      </c>
      <c r="Q10" s="33"/>
      <c r="R10" s="33"/>
      <c r="S10" s="33"/>
    </row>
  </sheetData>
  <mergeCells count="20">
    <mergeCell ref="A10:B10"/>
    <mergeCell ref="A2:S2"/>
    <mergeCell ref="A3:S3"/>
    <mergeCell ref="A4:B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honeticPr fontId="18" type="noConversion"/>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sheetPr>
    <outlinePr summaryRight="0"/>
    <pageSetUpPr fitToPage="1"/>
  </sheetPr>
  <dimension ref="A1:O31"/>
  <sheetViews>
    <sheetView showGridLines="0" showZeros="0" zoomScale="110" zoomScaleNormal="110" workbookViewId="0">
      <pane ySplit="1" topLeftCell="A8" activePane="bottomLeft" state="frozen"/>
      <selection pane="bottomLeft" activeCell="D39" sqref="D39"/>
    </sheetView>
  </sheetViews>
  <sheetFormatPr defaultColWidth="8.625" defaultRowHeight="12.75" customHeight="1"/>
  <cols>
    <col min="1" max="1" width="14.25" customWidth="1"/>
    <col min="2" max="2" width="37.625" customWidth="1"/>
    <col min="3" max="8" width="24.625" customWidth="1"/>
    <col min="9" max="9" width="26.75" customWidth="1"/>
    <col min="10" max="11" width="24.375" customWidth="1"/>
    <col min="12" max="15" width="24.625" customWidth="1"/>
  </cols>
  <sheetData>
    <row r="1" spans="1:15" ht="12.75" customHeight="1">
      <c r="A1" s="1"/>
      <c r="B1" s="1"/>
      <c r="C1" s="1"/>
      <c r="D1" s="1"/>
      <c r="E1" s="1"/>
      <c r="F1" s="1"/>
      <c r="G1" s="1"/>
      <c r="H1" s="1"/>
      <c r="I1" s="1"/>
      <c r="J1" s="1"/>
      <c r="K1" s="1"/>
      <c r="L1" s="1"/>
      <c r="M1" s="1"/>
      <c r="N1" s="1"/>
      <c r="O1" s="1"/>
    </row>
    <row r="2" spans="1:15" ht="17.25" customHeight="1">
      <c r="A2" s="160" t="s">
        <v>69</v>
      </c>
      <c r="B2" s="131"/>
      <c r="C2" s="131"/>
      <c r="D2" s="131"/>
      <c r="E2" s="131"/>
      <c r="F2" s="131"/>
      <c r="G2" s="131"/>
      <c r="H2" s="131"/>
      <c r="I2" s="131"/>
      <c r="J2" s="131"/>
      <c r="K2" s="131"/>
      <c r="L2" s="131"/>
      <c r="M2" s="131"/>
      <c r="N2" s="131"/>
      <c r="O2" s="131"/>
    </row>
    <row r="3" spans="1:15" ht="41.25" customHeight="1">
      <c r="A3" s="150" t="str">
        <f>"2025"&amp;"年部门支出预算表"</f>
        <v>2025年部门支出预算表</v>
      </c>
      <c r="B3" s="131"/>
      <c r="C3" s="131"/>
      <c r="D3" s="131"/>
      <c r="E3" s="131"/>
      <c r="F3" s="131"/>
      <c r="G3" s="131"/>
      <c r="H3" s="131"/>
      <c r="I3" s="131"/>
      <c r="J3" s="131"/>
      <c r="K3" s="131"/>
      <c r="L3" s="131"/>
      <c r="M3" s="131"/>
      <c r="N3" s="131"/>
      <c r="O3" s="131"/>
    </row>
    <row r="4" spans="1:15" ht="17.25" customHeight="1">
      <c r="A4" s="132" t="str">
        <f>"单位名称："&amp;"昆明市呈贡区洛龙街道社区卫生服务中心"</f>
        <v>单位名称：昆明市呈贡区洛龙街道社区卫生服务中心</v>
      </c>
      <c r="B4" s="131"/>
      <c r="O4" s="104" t="s">
        <v>1</v>
      </c>
    </row>
    <row r="5" spans="1:15" ht="27" customHeight="1">
      <c r="A5" s="156" t="s">
        <v>70</v>
      </c>
      <c r="B5" s="156" t="s">
        <v>71</v>
      </c>
      <c r="C5" s="156" t="s">
        <v>55</v>
      </c>
      <c r="D5" s="161" t="s">
        <v>58</v>
      </c>
      <c r="E5" s="162"/>
      <c r="F5" s="163"/>
      <c r="G5" s="159" t="s">
        <v>59</v>
      </c>
      <c r="H5" s="159" t="s">
        <v>60</v>
      </c>
      <c r="I5" s="159" t="s">
        <v>72</v>
      </c>
      <c r="J5" s="161" t="s">
        <v>62</v>
      </c>
      <c r="K5" s="162"/>
      <c r="L5" s="162"/>
      <c r="M5" s="162"/>
      <c r="N5" s="164"/>
      <c r="O5" s="165"/>
    </row>
    <row r="6" spans="1:15" ht="42" customHeight="1">
      <c r="A6" s="157"/>
      <c r="B6" s="157"/>
      <c r="C6" s="158"/>
      <c r="D6" s="68" t="s">
        <v>57</v>
      </c>
      <c r="E6" s="68" t="s">
        <v>73</v>
      </c>
      <c r="F6" s="68" t="s">
        <v>74</v>
      </c>
      <c r="G6" s="158"/>
      <c r="H6" s="158"/>
      <c r="I6" s="166"/>
      <c r="J6" s="68" t="s">
        <v>57</v>
      </c>
      <c r="K6" s="63" t="s">
        <v>75</v>
      </c>
      <c r="L6" s="63" t="s">
        <v>76</v>
      </c>
      <c r="M6" s="63" t="s">
        <v>77</v>
      </c>
      <c r="N6" s="63" t="s">
        <v>78</v>
      </c>
      <c r="O6" s="63" t="s">
        <v>79</v>
      </c>
    </row>
    <row r="7" spans="1:15" ht="18" customHeight="1">
      <c r="A7" s="107" t="s">
        <v>80</v>
      </c>
      <c r="B7" s="107" t="s">
        <v>81</v>
      </c>
      <c r="C7" s="107" t="s">
        <v>82</v>
      </c>
      <c r="D7" s="109" t="s">
        <v>83</v>
      </c>
      <c r="E7" s="109" t="s">
        <v>84</v>
      </c>
      <c r="F7" s="109" t="s">
        <v>85</v>
      </c>
      <c r="G7" s="109" t="s">
        <v>86</v>
      </c>
      <c r="H7" s="109" t="s">
        <v>87</v>
      </c>
      <c r="I7" s="109" t="s">
        <v>88</v>
      </c>
      <c r="J7" s="109" t="s">
        <v>89</v>
      </c>
      <c r="K7" s="109" t="s">
        <v>90</v>
      </c>
      <c r="L7" s="109" t="s">
        <v>91</v>
      </c>
      <c r="M7" s="109" t="s">
        <v>92</v>
      </c>
      <c r="N7" s="107" t="s">
        <v>93</v>
      </c>
      <c r="O7" s="109" t="s">
        <v>94</v>
      </c>
    </row>
    <row r="8" spans="1:15" ht="21" customHeight="1">
      <c r="A8" s="110" t="s">
        <v>518</v>
      </c>
      <c r="B8" s="110" t="s">
        <v>519</v>
      </c>
      <c r="C8" s="33">
        <v>4800</v>
      </c>
      <c r="D8" s="33">
        <v>4800</v>
      </c>
      <c r="E8" s="33">
        <v>4800</v>
      </c>
      <c r="F8" s="33"/>
      <c r="G8" s="33"/>
      <c r="H8" s="33"/>
      <c r="I8" s="33"/>
      <c r="J8" s="33"/>
      <c r="K8" s="33"/>
      <c r="L8" s="33"/>
      <c r="M8" s="33"/>
      <c r="N8" s="33"/>
      <c r="O8" s="33"/>
    </row>
    <row r="9" spans="1:15" ht="21" customHeight="1">
      <c r="A9" s="124" t="s">
        <v>520</v>
      </c>
      <c r="B9" s="124" t="s">
        <v>521</v>
      </c>
      <c r="C9" s="33">
        <v>4800</v>
      </c>
      <c r="D9" s="33">
        <v>4800</v>
      </c>
      <c r="E9" s="33">
        <v>4800</v>
      </c>
      <c r="F9" s="33"/>
      <c r="G9" s="33"/>
      <c r="H9" s="33"/>
      <c r="I9" s="33"/>
      <c r="J9" s="33"/>
      <c r="K9" s="33"/>
      <c r="L9" s="33"/>
      <c r="M9" s="33"/>
      <c r="N9" s="33"/>
      <c r="O9" s="33"/>
    </row>
    <row r="10" spans="1:15" ht="12.75" customHeight="1">
      <c r="A10" s="125" t="s">
        <v>499</v>
      </c>
      <c r="B10" s="125" t="s">
        <v>500</v>
      </c>
      <c r="C10" s="33">
        <v>4800</v>
      </c>
      <c r="D10" s="33">
        <v>4800</v>
      </c>
      <c r="E10" s="33">
        <v>4800</v>
      </c>
      <c r="F10" s="33"/>
      <c r="G10" s="33"/>
      <c r="H10" s="33"/>
      <c r="I10" s="33"/>
      <c r="J10" s="33"/>
      <c r="K10" s="33"/>
      <c r="L10" s="33"/>
      <c r="M10" s="33"/>
      <c r="N10" s="33"/>
      <c r="O10" s="33"/>
    </row>
    <row r="11" spans="1:15" ht="12.75" customHeight="1">
      <c r="A11" s="110" t="s">
        <v>522</v>
      </c>
      <c r="B11" s="110" t="s">
        <v>523</v>
      </c>
      <c r="C11" s="33">
        <v>321920</v>
      </c>
      <c r="D11" s="33">
        <v>321920</v>
      </c>
      <c r="E11" s="33">
        <v>321920</v>
      </c>
      <c r="F11" s="33"/>
      <c r="G11" s="33"/>
      <c r="H11" s="33"/>
      <c r="I11" s="33"/>
      <c r="J11" s="33"/>
      <c r="K11" s="33"/>
      <c r="L11" s="33"/>
      <c r="M11" s="33"/>
      <c r="N11" s="33"/>
      <c r="O11" s="33"/>
    </row>
    <row r="12" spans="1:15" ht="12.75" customHeight="1">
      <c r="A12" s="124" t="s">
        <v>524</v>
      </c>
      <c r="B12" s="124" t="s">
        <v>525</v>
      </c>
      <c r="C12" s="33">
        <v>321920</v>
      </c>
      <c r="D12" s="33">
        <v>321920</v>
      </c>
      <c r="E12" s="33">
        <v>321920</v>
      </c>
      <c r="F12" s="33"/>
      <c r="G12" s="33"/>
      <c r="H12" s="33"/>
      <c r="I12" s="33"/>
      <c r="J12" s="33"/>
      <c r="K12" s="33"/>
      <c r="L12" s="33"/>
      <c r="M12" s="33"/>
      <c r="N12" s="33"/>
      <c r="O12" s="33"/>
    </row>
    <row r="13" spans="1:15" ht="12.75" customHeight="1">
      <c r="A13" s="125" t="s">
        <v>462</v>
      </c>
      <c r="B13" s="125" t="s">
        <v>463</v>
      </c>
      <c r="C13" s="33">
        <v>321920</v>
      </c>
      <c r="D13" s="33">
        <v>321920</v>
      </c>
      <c r="E13" s="33">
        <v>321920</v>
      </c>
      <c r="F13" s="33"/>
      <c r="G13" s="33"/>
      <c r="H13" s="33"/>
      <c r="I13" s="33"/>
      <c r="J13" s="33"/>
      <c r="K13" s="33"/>
      <c r="L13" s="33"/>
      <c r="M13" s="33"/>
      <c r="N13" s="33"/>
      <c r="O13" s="33"/>
    </row>
    <row r="14" spans="1:15" ht="12.75" customHeight="1">
      <c r="A14" s="110" t="s">
        <v>526</v>
      </c>
      <c r="B14" s="110" t="s">
        <v>527</v>
      </c>
      <c r="C14" s="33">
        <v>19267100.039999999</v>
      </c>
      <c r="D14" s="33">
        <v>7235100.04</v>
      </c>
      <c r="E14" s="33">
        <v>3787195.6</v>
      </c>
      <c r="F14" s="33">
        <v>3447904.44</v>
      </c>
      <c r="G14" s="33"/>
      <c r="H14" s="33"/>
      <c r="I14" s="33"/>
      <c r="J14" s="33">
        <v>12032000</v>
      </c>
      <c r="K14" s="33">
        <v>12032000</v>
      </c>
      <c r="L14" s="33"/>
      <c r="M14" s="33"/>
      <c r="N14" s="33"/>
      <c r="O14" s="33"/>
    </row>
    <row r="15" spans="1:15" ht="12.75" customHeight="1">
      <c r="A15" s="124" t="s">
        <v>528</v>
      </c>
      <c r="B15" s="124" t="s">
        <v>529</v>
      </c>
      <c r="C15" s="33">
        <v>15993937.93</v>
      </c>
      <c r="D15" s="33">
        <v>3961937.93</v>
      </c>
      <c r="E15" s="33">
        <v>3510155.6</v>
      </c>
      <c r="F15" s="33">
        <v>451782.33</v>
      </c>
      <c r="G15" s="33"/>
      <c r="H15" s="33"/>
      <c r="I15" s="33"/>
      <c r="J15" s="33">
        <v>12032000</v>
      </c>
      <c r="K15" s="33">
        <v>12032000</v>
      </c>
      <c r="L15" s="33"/>
      <c r="M15" s="33"/>
      <c r="N15" s="33"/>
      <c r="O15" s="33"/>
    </row>
    <row r="16" spans="1:15" ht="12.75" customHeight="1">
      <c r="A16" s="125" t="s">
        <v>403</v>
      </c>
      <c r="B16" s="125" t="s">
        <v>404</v>
      </c>
      <c r="C16" s="33">
        <v>15779335.6</v>
      </c>
      <c r="D16" s="33">
        <v>3747335.6</v>
      </c>
      <c r="E16" s="33">
        <v>3510155.6</v>
      </c>
      <c r="F16" s="33">
        <v>237180</v>
      </c>
      <c r="G16" s="33"/>
      <c r="H16" s="33"/>
      <c r="I16" s="33"/>
      <c r="J16" s="33">
        <v>12032000</v>
      </c>
      <c r="K16" s="33">
        <v>12032000</v>
      </c>
      <c r="L16" s="33"/>
      <c r="M16" s="33"/>
      <c r="N16" s="33"/>
      <c r="O16" s="33"/>
    </row>
    <row r="17" spans="1:15" ht="12.75" customHeight="1">
      <c r="A17" s="126">
        <v>2100399</v>
      </c>
      <c r="B17" s="125" t="s">
        <v>541</v>
      </c>
      <c r="C17" s="33">
        <v>214602.33</v>
      </c>
      <c r="D17" s="33">
        <v>214602.33</v>
      </c>
      <c r="E17" s="33"/>
      <c r="F17" s="33">
        <v>214602.33</v>
      </c>
      <c r="G17" s="33"/>
      <c r="H17" s="33"/>
      <c r="I17" s="33"/>
      <c r="J17" s="33"/>
      <c r="K17" s="33"/>
      <c r="L17" s="33"/>
      <c r="M17" s="33"/>
      <c r="N17" s="33"/>
      <c r="O17" s="33"/>
    </row>
    <row r="18" spans="1:15" ht="12.75" customHeight="1">
      <c r="A18" s="124" t="s">
        <v>530</v>
      </c>
      <c r="B18" s="124" t="s">
        <v>531</v>
      </c>
      <c r="C18" s="33">
        <v>2996122.11</v>
      </c>
      <c r="D18" s="33">
        <v>2996122.11</v>
      </c>
      <c r="E18" s="33"/>
      <c r="F18" s="33">
        <v>2996122.11</v>
      </c>
      <c r="G18" s="33"/>
      <c r="H18" s="33"/>
      <c r="I18" s="33"/>
      <c r="J18" s="33"/>
      <c r="K18" s="33"/>
      <c r="L18" s="33"/>
      <c r="M18" s="33"/>
      <c r="N18" s="33"/>
      <c r="O18" s="33"/>
    </row>
    <row r="19" spans="1:15" ht="12.75" customHeight="1">
      <c r="A19" s="127">
        <v>2100408</v>
      </c>
      <c r="B19" s="124" t="s">
        <v>542</v>
      </c>
      <c r="C19" s="33">
        <v>2422106.11</v>
      </c>
      <c r="D19" s="33">
        <v>2422106.11</v>
      </c>
      <c r="E19" s="33"/>
      <c r="F19" s="33">
        <v>2422106.11</v>
      </c>
      <c r="G19" s="33"/>
      <c r="H19" s="33"/>
      <c r="I19" s="33"/>
      <c r="J19" s="33"/>
      <c r="K19" s="33"/>
      <c r="L19" s="33"/>
      <c r="M19" s="33"/>
      <c r="N19" s="33"/>
      <c r="O19" s="33"/>
    </row>
    <row r="20" spans="1:15" ht="12.75" customHeight="1">
      <c r="A20" s="127">
        <v>2100409</v>
      </c>
      <c r="B20" s="124" t="s">
        <v>543</v>
      </c>
      <c r="C20" s="33">
        <v>37088</v>
      </c>
      <c r="D20" s="33">
        <v>37088</v>
      </c>
      <c r="E20" s="33"/>
      <c r="F20" s="33">
        <v>37088</v>
      </c>
      <c r="G20" s="33"/>
      <c r="H20" s="33"/>
      <c r="I20" s="33"/>
      <c r="J20" s="33"/>
      <c r="K20" s="33"/>
      <c r="L20" s="33"/>
      <c r="M20" s="33"/>
      <c r="N20" s="33"/>
      <c r="O20" s="33"/>
    </row>
    <row r="21" spans="1:15" ht="12.75" customHeight="1">
      <c r="A21" s="128" t="s">
        <v>420</v>
      </c>
      <c r="B21" s="125" t="s">
        <v>421</v>
      </c>
      <c r="C21" s="33">
        <v>533000</v>
      </c>
      <c r="D21" s="33">
        <v>533000</v>
      </c>
      <c r="E21" s="33"/>
      <c r="F21" s="33">
        <v>533000</v>
      </c>
      <c r="G21" s="33"/>
      <c r="H21" s="33"/>
      <c r="I21" s="33"/>
      <c r="J21" s="33"/>
      <c r="K21" s="33"/>
      <c r="L21" s="33"/>
      <c r="M21" s="33"/>
      <c r="N21" s="33"/>
      <c r="O21" s="33"/>
    </row>
    <row r="22" spans="1:15" ht="12.75" customHeight="1">
      <c r="A22" s="128">
        <v>2100499</v>
      </c>
      <c r="B22" s="125" t="s">
        <v>544</v>
      </c>
      <c r="C22" s="33">
        <v>3928</v>
      </c>
      <c r="D22" s="33">
        <v>3928</v>
      </c>
      <c r="E22" s="33"/>
      <c r="F22" s="33">
        <v>3928</v>
      </c>
      <c r="G22" s="33"/>
      <c r="H22" s="33"/>
      <c r="I22" s="33"/>
      <c r="J22" s="33"/>
      <c r="K22" s="33"/>
      <c r="L22" s="33"/>
      <c r="M22" s="33"/>
      <c r="N22" s="33"/>
      <c r="O22" s="33"/>
    </row>
    <row r="23" spans="1:15" ht="12.75" customHeight="1">
      <c r="A23" s="124" t="s">
        <v>535</v>
      </c>
      <c r="B23" s="124" t="s">
        <v>536</v>
      </c>
      <c r="C23" s="33">
        <v>277040</v>
      </c>
      <c r="D23" s="33">
        <v>277040</v>
      </c>
      <c r="E23" s="33">
        <v>277040</v>
      </c>
      <c r="F23" s="33"/>
      <c r="G23" s="33"/>
      <c r="H23" s="33"/>
      <c r="I23" s="33"/>
      <c r="J23" s="33"/>
      <c r="K23" s="33"/>
      <c r="L23" s="33"/>
      <c r="M23" s="33"/>
      <c r="N23" s="33"/>
      <c r="O23" s="33"/>
    </row>
    <row r="24" spans="1:15" ht="12.75" customHeight="1">
      <c r="A24" s="125" t="s">
        <v>466</v>
      </c>
      <c r="B24" s="125" t="s">
        <v>467</v>
      </c>
      <c r="C24" s="33">
        <v>158880</v>
      </c>
      <c r="D24" s="33">
        <v>158880</v>
      </c>
      <c r="E24" s="33">
        <v>158880</v>
      </c>
      <c r="F24" s="33"/>
      <c r="G24" s="33"/>
      <c r="H24" s="33"/>
      <c r="I24" s="33"/>
      <c r="J24" s="33"/>
      <c r="K24" s="33"/>
      <c r="L24" s="33"/>
      <c r="M24" s="33"/>
      <c r="N24" s="33"/>
      <c r="O24" s="33"/>
    </row>
    <row r="25" spans="1:15" ht="12.75" customHeight="1">
      <c r="A25" s="125" t="s">
        <v>470</v>
      </c>
      <c r="B25" s="125" t="s">
        <v>471</v>
      </c>
      <c r="C25" s="33">
        <v>102400</v>
      </c>
      <c r="D25" s="33">
        <v>102400</v>
      </c>
      <c r="E25" s="33">
        <v>102400</v>
      </c>
      <c r="F25" s="33"/>
      <c r="G25" s="33"/>
      <c r="H25" s="33"/>
      <c r="I25" s="33"/>
      <c r="J25" s="33"/>
      <c r="K25" s="33"/>
      <c r="L25" s="33"/>
      <c r="M25" s="33"/>
      <c r="N25" s="33"/>
      <c r="O25" s="33"/>
    </row>
    <row r="26" spans="1:15" ht="12.75" customHeight="1">
      <c r="A26" s="125" t="s">
        <v>476</v>
      </c>
      <c r="B26" s="125" t="s">
        <v>477</v>
      </c>
      <c r="C26" s="33">
        <v>15760</v>
      </c>
      <c r="D26" s="33">
        <v>15760</v>
      </c>
      <c r="E26" s="33">
        <v>15760</v>
      </c>
      <c r="F26" s="33"/>
      <c r="G26" s="33"/>
      <c r="H26" s="33"/>
      <c r="I26" s="33"/>
      <c r="J26" s="33"/>
      <c r="K26" s="33"/>
      <c r="L26" s="33"/>
      <c r="M26" s="33"/>
      <c r="N26" s="33"/>
      <c r="O26" s="33"/>
    </row>
    <row r="27" spans="1:15" ht="12.75" customHeight="1">
      <c r="A27" s="110" t="s">
        <v>537</v>
      </c>
      <c r="B27" s="110" t="s">
        <v>538</v>
      </c>
      <c r="C27" s="33">
        <v>425646.4</v>
      </c>
      <c r="D27" s="33">
        <v>425646.4</v>
      </c>
      <c r="E27" s="33">
        <v>425646.4</v>
      </c>
      <c r="F27" s="33"/>
      <c r="G27" s="33"/>
      <c r="H27" s="33"/>
      <c r="I27" s="33"/>
      <c r="J27" s="33"/>
      <c r="K27" s="33"/>
      <c r="L27" s="33"/>
      <c r="M27" s="33"/>
      <c r="N27" s="33"/>
      <c r="O27" s="33"/>
    </row>
    <row r="28" spans="1:15" ht="12.75" customHeight="1">
      <c r="A28" s="124" t="s">
        <v>539</v>
      </c>
      <c r="B28" s="124" t="s">
        <v>540</v>
      </c>
      <c r="C28" s="33">
        <v>425646.4</v>
      </c>
      <c r="D28" s="33">
        <v>425646.4</v>
      </c>
      <c r="E28" s="33">
        <v>425646.4</v>
      </c>
      <c r="F28" s="33"/>
      <c r="G28" s="33"/>
      <c r="H28" s="33"/>
      <c r="I28" s="33"/>
      <c r="J28" s="33"/>
      <c r="K28" s="33"/>
      <c r="L28" s="33"/>
      <c r="M28" s="33"/>
      <c r="N28" s="33"/>
      <c r="O28" s="33"/>
    </row>
    <row r="29" spans="1:15" ht="12.75" customHeight="1">
      <c r="A29" s="125" t="s">
        <v>480</v>
      </c>
      <c r="B29" s="125" t="s">
        <v>479</v>
      </c>
      <c r="C29" s="33">
        <v>261420</v>
      </c>
      <c r="D29" s="33">
        <v>261420</v>
      </c>
      <c r="E29" s="33">
        <v>261420</v>
      </c>
      <c r="F29" s="33"/>
      <c r="G29" s="33"/>
      <c r="H29" s="33"/>
      <c r="I29" s="33"/>
      <c r="J29" s="33"/>
      <c r="K29" s="33"/>
      <c r="L29" s="33"/>
      <c r="M29" s="33"/>
      <c r="N29" s="33"/>
      <c r="O29" s="33"/>
    </row>
    <row r="30" spans="1:15" ht="12.75" customHeight="1">
      <c r="A30" s="125" t="s">
        <v>515</v>
      </c>
      <c r="B30" s="125" t="s">
        <v>516</v>
      </c>
      <c r="C30" s="33">
        <v>164226.4</v>
      </c>
      <c r="D30" s="33">
        <v>164226.4</v>
      </c>
      <c r="E30" s="33">
        <v>164226.4</v>
      </c>
      <c r="F30" s="33"/>
      <c r="G30" s="33"/>
      <c r="H30" s="33"/>
      <c r="I30" s="33"/>
      <c r="J30" s="33"/>
      <c r="K30" s="33"/>
      <c r="L30" s="33"/>
      <c r="M30" s="33"/>
      <c r="N30" s="33"/>
      <c r="O30" s="33"/>
    </row>
    <row r="31" spans="1:15" ht="12.75" customHeight="1">
      <c r="A31" s="154" t="s">
        <v>55</v>
      </c>
      <c r="B31" s="155"/>
      <c r="C31" s="33">
        <v>20019466.440000001</v>
      </c>
      <c r="D31" s="33">
        <v>7987466.4400000004</v>
      </c>
      <c r="E31" s="33">
        <v>4539562</v>
      </c>
      <c r="F31" s="33">
        <v>3447904.44</v>
      </c>
      <c r="G31" s="33"/>
      <c r="H31" s="33"/>
      <c r="I31" s="33"/>
      <c r="J31" s="33">
        <v>12032000</v>
      </c>
      <c r="K31" s="33">
        <v>12032000</v>
      </c>
      <c r="L31" s="33"/>
      <c r="M31" s="33"/>
      <c r="N31" s="33"/>
      <c r="O31" s="33"/>
    </row>
  </sheetData>
  <mergeCells count="12">
    <mergeCell ref="A2:O2"/>
    <mergeCell ref="A3:O3"/>
    <mergeCell ref="A4:B4"/>
    <mergeCell ref="D5:F5"/>
    <mergeCell ref="J5:O5"/>
    <mergeCell ref="H5:H6"/>
    <mergeCell ref="I5:I6"/>
    <mergeCell ref="A31:B31"/>
    <mergeCell ref="A5:A6"/>
    <mergeCell ref="B5:B6"/>
    <mergeCell ref="C5:C6"/>
    <mergeCell ref="G5:G6"/>
  </mergeCells>
  <phoneticPr fontId="18" type="noConversion"/>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sheetPr>
    <outlinePr summaryRight="0"/>
    <pageSetUpPr fitToPage="1"/>
  </sheetPr>
  <dimension ref="A1:D35"/>
  <sheetViews>
    <sheetView showGridLines="0" showZeros="0" workbookViewId="0">
      <pane ySplit="1" topLeftCell="A2" activePane="bottomLeft" state="frozen"/>
      <selection pane="bottomLeft" activeCell="A2" sqref="A2:D35"/>
    </sheetView>
  </sheetViews>
  <sheetFormatPr defaultColWidth="8.625" defaultRowHeight="12.75" customHeight="1"/>
  <cols>
    <col min="1" max="4" width="35.625" customWidth="1"/>
  </cols>
  <sheetData>
    <row r="1" spans="1:4" ht="12.75" customHeight="1">
      <c r="A1" s="1"/>
      <c r="B1" s="1"/>
      <c r="C1" s="1"/>
      <c r="D1" s="1"/>
    </row>
    <row r="2" spans="1:4" ht="15" customHeight="1">
      <c r="A2" s="20"/>
      <c r="B2" s="104"/>
      <c r="C2" s="104"/>
      <c r="D2" s="104" t="s">
        <v>95</v>
      </c>
    </row>
    <row r="3" spans="1:4" ht="41.25" customHeight="1">
      <c r="A3" s="130" t="str">
        <f>"2025"&amp;"年部门财政拨款收支预算总表"</f>
        <v>2025年部门财政拨款收支预算总表</v>
      </c>
      <c r="B3" s="131"/>
      <c r="C3" s="131"/>
      <c r="D3" s="131"/>
    </row>
    <row r="4" spans="1:4" ht="17.25" customHeight="1">
      <c r="A4" s="132" t="str">
        <f>"单位名称："&amp;"昆明市呈贡区洛龙街道社区卫生服务中心"</f>
        <v>单位名称：昆明市呈贡区洛龙街道社区卫生服务中心</v>
      </c>
      <c r="B4" s="133"/>
      <c r="D4" s="104" t="s">
        <v>1</v>
      </c>
    </row>
    <row r="5" spans="1:4" ht="17.25" customHeight="1">
      <c r="A5" s="134" t="s">
        <v>2</v>
      </c>
      <c r="B5" s="135"/>
      <c r="C5" s="134" t="s">
        <v>3</v>
      </c>
      <c r="D5" s="135"/>
    </row>
    <row r="6" spans="1:4" ht="18.75" customHeight="1">
      <c r="A6" s="63" t="s">
        <v>4</v>
      </c>
      <c r="B6" s="63" t="s">
        <v>5</v>
      </c>
      <c r="C6" s="63" t="s">
        <v>6</v>
      </c>
      <c r="D6" s="63" t="s">
        <v>5</v>
      </c>
    </row>
    <row r="7" spans="1:4" ht="16.5" customHeight="1">
      <c r="A7" s="64" t="s">
        <v>96</v>
      </c>
      <c r="B7" s="33">
        <v>5309742</v>
      </c>
      <c r="C7" s="64" t="s">
        <v>97</v>
      </c>
      <c r="D7" s="33">
        <v>5309742</v>
      </c>
    </row>
    <row r="8" spans="1:4" ht="16.5" customHeight="1">
      <c r="A8" s="64" t="s">
        <v>98</v>
      </c>
      <c r="B8" s="33">
        <v>5309742</v>
      </c>
      <c r="C8" s="64" t="s">
        <v>99</v>
      </c>
      <c r="D8" s="33"/>
    </row>
    <row r="9" spans="1:4" ht="16.5" customHeight="1">
      <c r="A9" s="64" t="s">
        <v>100</v>
      </c>
      <c r="B9" s="33"/>
      <c r="C9" s="64" t="s">
        <v>101</v>
      </c>
      <c r="D9" s="33"/>
    </row>
    <row r="10" spans="1:4" ht="16.5" customHeight="1">
      <c r="A10" s="64" t="s">
        <v>102</v>
      </c>
      <c r="B10" s="33"/>
      <c r="C10" s="64" t="s">
        <v>103</v>
      </c>
      <c r="D10" s="33"/>
    </row>
    <row r="11" spans="1:4" ht="16.5" customHeight="1">
      <c r="A11" s="64" t="s">
        <v>104</v>
      </c>
      <c r="B11" s="33">
        <v>2677724.44</v>
      </c>
      <c r="C11" s="64" t="s">
        <v>105</v>
      </c>
      <c r="D11" s="33"/>
    </row>
    <row r="12" spans="1:4" ht="16.5" customHeight="1">
      <c r="A12" s="64" t="s">
        <v>98</v>
      </c>
      <c r="B12" s="33">
        <v>2677724.44</v>
      </c>
      <c r="C12" s="64" t="s">
        <v>106</v>
      </c>
      <c r="D12" s="33">
        <v>4800</v>
      </c>
    </row>
    <row r="13" spans="1:4" ht="16.5" customHeight="1">
      <c r="A13" s="60" t="s">
        <v>100</v>
      </c>
      <c r="B13" s="33"/>
      <c r="C13" s="26" t="s">
        <v>107</v>
      </c>
      <c r="D13" s="33"/>
    </row>
    <row r="14" spans="1:4" ht="16.5" customHeight="1">
      <c r="A14" s="60" t="s">
        <v>102</v>
      </c>
      <c r="B14" s="33"/>
      <c r="C14" s="26" t="s">
        <v>108</v>
      </c>
      <c r="D14" s="33"/>
    </row>
    <row r="15" spans="1:4" ht="16.5" customHeight="1">
      <c r="A15" s="65"/>
      <c r="B15" s="33"/>
      <c r="C15" s="26" t="s">
        <v>109</v>
      </c>
      <c r="D15" s="33">
        <v>321920</v>
      </c>
    </row>
    <row r="16" spans="1:4" ht="16.5" customHeight="1">
      <c r="A16" s="65"/>
      <c r="B16" s="33"/>
      <c r="C16" s="26" t="s">
        <v>110</v>
      </c>
      <c r="D16" s="33">
        <v>7235100.04</v>
      </c>
    </row>
    <row r="17" spans="1:4" ht="16.5" customHeight="1">
      <c r="A17" s="65"/>
      <c r="B17" s="33"/>
      <c r="C17" s="26" t="s">
        <v>111</v>
      </c>
      <c r="D17" s="33"/>
    </row>
    <row r="18" spans="1:4" ht="16.5" customHeight="1">
      <c r="A18" s="65"/>
      <c r="B18" s="33"/>
      <c r="C18" s="26" t="s">
        <v>112</v>
      </c>
      <c r="D18" s="33"/>
    </row>
    <row r="19" spans="1:4" ht="16.5" customHeight="1">
      <c r="A19" s="65"/>
      <c r="B19" s="33"/>
      <c r="C19" s="26" t="s">
        <v>113</v>
      </c>
      <c r="D19" s="33"/>
    </row>
    <row r="20" spans="1:4" ht="16.5" customHeight="1">
      <c r="A20" s="65"/>
      <c r="B20" s="33"/>
      <c r="C20" s="26" t="s">
        <v>114</v>
      </c>
      <c r="D20" s="33"/>
    </row>
    <row r="21" spans="1:4" ht="16.5" customHeight="1">
      <c r="A21" s="65"/>
      <c r="B21" s="33"/>
      <c r="C21" s="26" t="s">
        <v>115</v>
      </c>
      <c r="D21" s="33"/>
    </row>
    <row r="22" spans="1:4" ht="16.5" customHeight="1">
      <c r="A22" s="65"/>
      <c r="B22" s="33"/>
      <c r="C22" s="26" t="s">
        <v>116</v>
      </c>
      <c r="D22" s="33"/>
    </row>
    <row r="23" spans="1:4" ht="16.5" customHeight="1">
      <c r="A23" s="65"/>
      <c r="B23" s="33"/>
      <c r="C23" s="26" t="s">
        <v>117</v>
      </c>
      <c r="D23" s="33"/>
    </row>
    <row r="24" spans="1:4" ht="16.5" customHeight="1">
      <c r="A24" s="65"/>
      <c r="B24" s="33"/>
      <c r="C24" s="26" t="s">
        <v>118</v>
      </c>
      <c r="D24" s="33"/>
    </row>
    <row r="25" spans="1:4" ht="16.5" customHeight="1">
      <c r="A25" s="65"/>
      <c r="B25" s="33"/>
      <c r="C25" s="26" t="s">
        <v>119</v>
      </c>
      <c r="D25" s="33"/>
    </row>
    <row r="26" spans="1:4" ht="16.5" customHeight="1">
      <c r="A26" s="65"/>
      <c r="B26" s="33"/>
      <c r="C26" s="26" t="s">
        <v>120</v>
      </c>
      <c r="D26" s="33">
        <v>425646.4</v>
      </c>
    </row>
    <row r="27" spans="1:4" ht="16.5" customHeight="1">
      <c r="A27" s="65"/>
      <c r="B27" s="33"/>
      <c r="C27" s="26" t="s">
        <v>121</v>
      </c>
      <c r="D27" s="33"/>
    </row>
    <row r="28" spans="1:4" ht="16.5" customHeight="1">
      <c r="A28" s="65"/>
      <c r="B28" s="33"/>
      <c r="C28" s="26" t="s">
        <v>122</v>
      </c>
      <c r="D28" s="33"/>
    </row>
    <row r="29" spans="1:4" ht="16.5" customHeight="1">
      <c r="A29" s="65"/>
      <c r="B29" s="33"/>
      <c r="C29" s="26" t="s">
        <v>123</v>
      </c>
      <c r="D29" s="33"/>
    </row>
    <row r="30" spans="1:4" ht="16.5" customHeight="1">
      <c r="A30" s="65"/>
      <c r="B30" s="33"/>
      <c r="C30" s="26" t="s">
        <v>124</v>
      </c>
      <c r="D30" s="33"/>
    </row>
    <row r="31" spans="1:4" ht="16.5" customHeight="1">
      <c r="A31" s="65"/>
      <c r="B31" s="33"/>
      <c r="C31" s="26" t="s">
        <v>125</v>
      </c>
      <c r="D31" s="33"/>
    </row>
    <row r="32" spans="1:4" ht="16.5" customHeight="1">
      <c r="A32" s="65"/>
      <c r="B32" s="33"/>
      <c r="C32" s="60" t="s">
        <v>126</v>
      </c>
      <c r="D32" s="33"/>
    </row>
    <row r="33" spans="1:4" ht="16.5" customHeight="1">
      <c r="A33" s="65"/>
      <c r="B33" s="33"/>
      <c r="C33" s="60" t="s">
        <v>127</v>
      </c>
      <c r="D33" s="33"/>
    </row>
    <row r="34" spans="1:4" ht="16.5" customHeight="1">
      <c r="A34" s="65"/>
      <c r="B34" s="33"/>
      <c r="C34" s="15" t="s">
        <v>128</v>
      </c>
      <c r="D34" s="33"/>
    </row>
    <row r="35" spans="1:4" ht="15" customHeight="1">
      <c r="A35" s="66" t="s">
        <v>50</v>
      </c>
      <c r="B35" s="67">
        <v>7987466.4400000004</v>
      </c>
      <c r="C35" s="66" t="s">
        <v>51</v>
      </c>
      <c r="D35" s="67">
        <v>7987466.4400000004</v>
      </c>
    </row>
  </sheetData>
  <mergeCells count="4">
    <mergeCell ref="A3:D3"/>
    <mergeCell ref="A4:B4"/>
    <mergeCell ref="A5:B5"/>
    <mergeCell ref="C5:D5"/>
  </mergeCells>
  <phoneticPr fontId="18" type="noConversion"/>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sheetPr>
    <outlinePr summaryRight="0"/>
    <pageSetUpPr fitToPage="1"/>
  </sheetPr>
  <dimension ref="A1:G31"/>
  <sheetViews>
    <sheetView showZeros="0" workbookViewId="0">
      <pane ySplit="1" topLeftCell="A5" activePane="bottomLeft" state="frozen"/>
      <selection pane="bottomLeft" activeCell="B12" sqref="B12"/>
    </sheetView>
  </sheetViews>
  <sheetFormatPr defaultColWidth="9.125" defaultRowHeight="14.25" customHeight="1"/>
  <cols>
    <col min="1" max="1" width="20.125" customWidth="1"/>
    <col min="2" max="2" width="44" customWidth="1"/>
    <col min="3" max="7" width="24.125" customWidth="1"/>
  </cols>
  <sheetData>
    <row r="1" spans="1:7" ht="14.25" customHeight="1">
      <c r="A1" s="1"/>
      <c r="B1" s="1"/>
      <c r="C1" s="1"/>
      <c r="D1" s="1"/>
      <c r="E1" s="1"/>
      <c r="F1" s="1"/>
      <c r="G1" s="1"/>
    </row>
    <row r="2" spans="1:7" ht="14.25" customHeight="1">
      <c r="D2" s="56"/>
      <c r="F2" s="28"/>
      <c r="G2" s="57" t="s">
        <v>129</v>
      </c>
    </row>
    <row r="3" spans="1:7" ht="41.25" customHeight="1">
      <c r="A3" s="169" t="str">
        <f>"2025"&amp;"年一般公共预算支出预算表（按功能科目分类）"</f>
        <v>2025年一般公共预算支出预算表（按功能科目分类）</v>
      </c>
      <c r="B3" s="169"/>
      <c r="C3" s="169"/>
      <c r="D3" s="169"/>
      <c r="E3" s="169"/>
      <c r="F3" s="169"/>
      <c r="G3" s="169"/>
    </row>
    <row r="4" spans="1:7" ht="18" customHeight="1">
      <c r="A4" s="4" t="str">
        <f>"单位名称："&amp;"昆明市呈贡区洛龙街道社区卫生服务中心"</f>
        <v>单位名称：昆明市呈贡区洛龙街道社区卫生服务中心</v>
      </c>
      <c r="F4" s="52"/>
      <c r="G4" s="57" t="s">
        <v>1</v>
      </c>
    </row>
    <row r="5" spans="1:7" ht="20.25" customHeight="1">
      <c r="A5" s="170" t="s">
        <v>130</v>
      </c>
      <c r="B5" s="171"/>
      <c r="C5" s="175" t="s">
        <v>55</v>
      </c>
      <c r="D5" s="172" t="s">
        <v>73</v>
      </c>
      <c r="E5" s="173"/>
      <c r="F5" s="174"/>
      <c r="G5" s="177" t="s">
        <v>74</v>
      </c>
    </row>
    <row r="6" spans="1:7" ht="20.25" customHeight="1">
      <c r="A6" s="62" t="s">
        <v>70</v>
      </c>
      <c r="B6" s="62" t="s">
        <v>71</v>
      </c>
      <c r="C6" s="176"/>
      <c r="D6" s="54" t="s">
        <v>57</v>
      </c>
      <c r="E6" s="54" t="s">
        <v>131</v>
      </c>
      <c r="F6" s="54" t="s">
        <v>132</v>
      </c>
      <c r="G6" s="178"/>
    </row>
    <row r="7" spans="1:7" ht="15" customHeight="1">
      <c r="A7" s="23" t="s">
        <v>80</v>
      </c>
      <c r="B7" s="23" t="s">
        <v>81</v>
      </c>
      <c r="C7" s="23" t="s">
        <v>82</v>
      </c>
      <c r="D7" s="23" t="s">
        <v>83</v>
      </c>
      <c r="E7" s="23" t="s">
        <v>84</v>
      </c>
      <c r="F7" s="23" t="s">
        <v>85</v>
      </c>
      <c r="G7" s="23" t="s">
        <v>86</v>
      </c>
    </row>
    <row r="8" spans="1:7" ht="18" customHeight="1">
      <c r="A8" s="15" t="s">
        <v>518</v>
      </c>
      <c r="B8" s="15" t="s">
        <v>519</v>
      </c>
      <c r="C8" s="33">
        <v>4800</v>
      </c>
      <c r="D8" s="33">
        <v>4800</v>
      </c>
      <c r="E8" s="33"/>
      <c r="F8" s="33">
        <v>4800</v>
      </c>
      <c r="G8" s="33"/>
    </row>
    <row r="9" spans="1:7" ht="18" customHeight="1">
      <c r="A9" s="122" t="s">
        <v>520</v>
      </c>
      <c r="B9" s="122" t="s">
        <v>521</v>
      </c>
      <c r="C9" s="33">
        <v>4800</v>
      </c>
      <c r="D9" s="33">
        <v>4800</v>
      </c>
      <c r="E9" s="33"/>
      <c r="F9" s="33">
        <v>4800</v>
      </c>
      <c r="G9" s="33"/>
    </row>
    <row r="10" spans="1:7" ht="14.25" customHeight="1">
      <c r="A10" s="123" t="s">
        <v>499</v>
      </c>
      <c r="B10" s="123" t="s">
        <v>500</v>
      </c>
      <c r="C10" s="33">
        <v>4800</v>
      </c>
      <c r="D10" s="33">
        <v>4800</v>
      </c>
      <c r="E10" s="33"/>
      <c r="F10" s="33">
        <v>4800</v>
      </c>
      <c r="G10" s="33"/>
    </row>
    <row r="11" spans="1:7" ht="14.25" customHeight="1">
      <c r="A11" s="15" t="s">
        <v>522</v>
      </c>
      <c r="B11" s="15" t="s">
        <v>523</v>
      </c>
      <c r="C11" s="33">
        <v>321920</v>
      </c>
      <c r="D11" s="33">
        <v>321920</v>
      </c>
      <c r="E11" s="33">
        <v>321920</v>
      </c>
      <c r="F11" s="33"/>
      <c r="G11" s="33"/>
    </row>
    <row r="12" spans="1:7" ht="14.25" customHeight="1">
      <c r="A12" s="122" t="s">
        <v>524</v>
      </c>
      <c r="B12" s="122" t="s">
        <v>525</v>
      </c>
      <c r="C12" s="33">
        <v>321920</v>
      </c>
      <c r="D12" s="33">
        <v>321920</v>
      </c>
      <c r="E12" s="33">
        <v>321920</v>
      </c>
      <c r="F12" s="33"/>
      <c r="G12" s="33"/>
    </row>
    <row r="13" spans="1:7" ht="14.25" customHeight="1">
      <c r="A13" s="123" t="s">
        <v>462</v>
      </c>
      <c r="B13" s="123" t="s">
        <v>463</v>
      </c>
      <c r="C13" s="33">
        <v>321920</v>
      </c>
      <c r="D13" s="33">
        <v>321920</v>
      </c>
      <c r="E13" s="33">
        <v>321920</v>
      </c>
      <c r="F13" s="33"/>
      <c r="G13" s="33"/>
    </row>
    <row r="14" spans="1:7" ht="14.25" customHeight="1">
      <c r="A14" s="15" t="s">
        <v>526</v>
      </c>
      <c r="B14" s="15" t="s">
        <v>527</v>
      </c>
      <c r="C14" s="33">
        <v>7235100.04</v>
      </c>
      <c r="D14" s="33">
        <v>3787195.6</v>
      </c>
      <c r="E14" s="33">
        <v>3596139.6</v>
      </c>
      <c r="F14" s="33">
        <v>191056</v>
      </c>
      <c r="G14" s="33">
        <v>3447904.44</v>
      </c>
    </row>
    <row r="15" spans="1:7" ht="14.25" customHeight="1">
      <c r="A15" s="122" t="s">
        <v>528</v>
      </c>
      <c r="B15" s="122" t="s">
        <v>529</v>
      </c>
      <c r="C15" s="33">
        <v>3961937.93</v>
      </c>
      <c r="D15" s="33">
        <v>3510155.6</v>
      </c>
      <c r="E15" s="33">
        <v>3319099.6</v>
      </c>
      <c r="F15" s="33">
        <v>191056</v>
      </c>
      <c r="G15" s="33">
        <v>451782.33</v>
      </c>
    </row>
    <row r="16" spans="1:7" ht="14.25" customHeight="1">
      <c r="A16" s="123" t="s">
        <v>403</v>
      </c>
      <c r="B16" s="123" t="s">
        <v>404</v>
      </c>
      <c r="C16" s="33">
        <v>3747335.6</v>
      </c>
      <c r="D16" s="33">
        <v>3510155.6</v>
      </c>
      <c r="E16" s="33">
        <v>3319099.6</v>
      </c>
      <c r="F16" s="33">
        <v>191056</v>
      </c>
      <c r="G16" s="33">
        <v>237180</v>
      </c>
    </row>
    <row r="17" spans="1:7" ht="14.25" customHeight="1">
      <c r="A17" s="123">
        <v>2100399</v>
      </c>
      <c r="B17" s="123" t="s">
        <v>434</v>
      </c>
      <c r="C17" s="33">
        <v>214602.33</v>
      </c>
      <c r="D17" s="33"/>
      <c r="E17" s="33"/>
      <c r="F17" s="33"/>
      <c r="G17" s="33">
        <v>214602.33</v>
      </c>
    </row>
    <row r="18" spans="1:7" ht="14.25" customHeight="1">
      <c r="A18" s="122" t="s">
        <v>530</v>
      </c>
      <c r="B18" s="122" t="s">
        <v>531</v>
      </c>
      <c r="C18" s="33">
        <v>533000</v>
      </c>
      <c r="D18" s="33"/>
      <c r="E18" s="33"/>
      <c r="F18" s="33"/>
      <c r="G18" s="33">
        <v>2996122.11</v>
      </c>
    </row>
    <row r="19" spans="1:7" ht="14.25" customHeight="1">
      <c r="A19" s="27">
        <v>2100408</v>
      </c>
      <c r="B19" s="122" t="s">
        <v>532</v>
      </c>
      <c r="C19" s="33">
        <v>2422106.11</v>
      </c>
      <c r="D19" s="33"/>
      <c r="E19" s="33"/>
      <c r="F19" s="33"/>
      <c r="G19" s="33">
        <v>2422106.11</v>
      </c>
    </row>
    <row r="20" spans="1:7" ht="14.25" customHeight="1">
      <c r="A20" s="27">
        <v>2100409</v>
      </c>
      <c r="B20" s="122" t="s">
        <v>533</v>
      </c>
      <c r="C20" s="33">
        <v>37088</v>
      </c>
      <c r="D20" s="33"/>
      <c r="E20" s="33"/>
      <c r="F20" s="33"/>
      <c r="G20" s="33">
        <v>37088</v>
      </c>
    </row>
    <row r="21" spans="1:7" ht="14.25" customHeight="1">
      <c r="A21" s="27">
        <v>2100499</v>
      </c>
      <c r="B21" s="122" t="s">
        <v>534</v>
      </c>
      <c r="C21" s="33">
        <v>3928</v>
      </c>
      <c r="D21" s="33"/>
      <c r="E21" s="33"/>
      <c r="F21" s="33"/>
      <c r="G21" s="33">
        <v>3928</v>
      </c>
    </row>
    <row r="22" spans="1:7" ht="14.25" customHeight="1">
      <c r="A22" s="123" t="s">
        <v>420</v>
      </c>
      <c r="B22" s="123" t="s">
        <v>421</v>
      </c>
      <c r="C22" s="33">
        <v>533000</v>
      </c>
      <c r="D22" s="33"/>
      <c r="E22" s="33"/>
      <c r="F22" s="33"/>
      <c r="G22" s="33">
        <v>533000</v>
      </c>
    </row>
    <row r="23" spans="1:7" ht="14.25" customHeight="1">
      <c r="A23" s="122" t="s">
        <v>535</v>
      </c>
      <c r="B23" s="122" t="s">
        <v>536</v>
      </c>
      <c r="C23" s="33">
        <v>277040</v>
      </c>
      <c r="D23" s="33">
        <v>277040</v>
      </c>
      <c r="E23" s="33">
        <v>277040</v>
      </c>
      <c r="F23" s="33"/>
      <c r="G23" s="33"/>
    </row>
    <row r="24" spans="1:7" ht="14.25" customHeight="1">
      <c r="A24" s="123" t="s">
        <v>466</v>
      </c>
      <c r="B24" s="123" t="s">
        <v>467</v>
      </c>
      <c r="C24" s="33">
        <v>158880</v>
      </c>
      <c r="D24" s="33">
        <v>158880</v>
      </c>
      <c r="E24" s="33">
        <v>158880</v>
      </c>
      <c r="F24" s="33"/>
      <c r="G24" s="33"/>
    </row>
    <row r="25" spans="1:7" ht="14.25" customHeight="1">
      <c r="A25" s="123" t="s">
        <v>470</v>
      </c>
      <c r="B25" s="123" t="s">
        <v>471</v>
      </c>
      <c r="C25" s="33">
        <v>102400</v>
      </c>
      <c r="D25" s="33">
        <v>102400</v>
      </c>
      <c r="E25" s="33">
        <v>102400</v>
      </c>
      <c r="F25" s="33"/>
      <c r="G25" s="33"/>
    </row>
    <row r="26" spans="1:7" ht="14.25" customHeight="1">
      <c r="A26" s="123" t="s">
        <v>476</v>
      </c>
      <c r="B26" s="123" t="s">
        <v>477</v>
      </c>
      <c r="C26" s="33">
        <v>15760</v>
      </c>
      <c r="D26" s="33">
        <v>15760</v>
      </c>
      <c r="E26" s="33">
        <v>15760</v>
      </c>
      <c r="F26" s="33"/>
      <c r="G26" s="33"/>
    </row>
    <row r="27" spans="1:7" ht="14.25" customHeight="1">
      <c r="A27" s="15" t="s">
        <v>537</v>
      </c>
      <c r="B27" s="15" t="s">
        <v>538</v>
      </c>
      <c r="C27" s="33">
        <v>425646.4</v>
      </c>
      <c r="D27" s="33">
        <v>425646.4</v>
      </c>
      <c r="E27" s="33">
        <v>425646.4</v>
      </c>
      <c r="F27" s="33"/>
      <c r="G27" s="33"/>
    </row>
    <row r="28" spans="1:7" ht="14.25" customHeight="1">
      <c r="A28" s="122" t="s">
        <v>539</v>
      </c>
      <c r="B28" s="122" t="s">
        <v>540</v>
      </c>
      <c r="C28" s="33">
        <v>425646.4</v>
      </c>
      <c r="D28" s="33">
        <v>425646.4</v>
      </c>
      <c r="E28" s="33">
        <v>425646.4</v>
      </c>
      <c r="F28" s="33"/>
      <c r="G28" s="33"/>
    </row>
    <row r="29" spans="1:7" ht="14.25" customHeight="1">
      <c r="A29" s="123" t="s">
        <v>480</v>
      </c>
      <c r="B29" s="123" t="s">
        <v>479</v>
      </c>
      <c r="C29" s="33">
        <v>261420</v>
      </c>
      <c r="D29" s="33">
        <v>261420</v>
      </c>
      <c r="E29" s="33">
        <v>261420</v>
      </c>
      <c r="F29" s="33"/>
      <c r="G29" s="33"/>
    </row>
    <row r="30" spans="1:7" ht="14.25" customHeight="1">
      <c r="A30" s="123" t="s">
        <v>515</v>
      </c>
      <c r="B30" s="123" t="s">
        <v>516</v>
      </c>
      <c r="C30" s="33">
        <v>164226.4</v>
      </c>
      <c r="D30" s="33">
        <v>164226.4</v>
      </c>
      <c r="E30" s="33">
        <v>164226.4</v>
      </c>
      <c r="F30" s="33"/>
      <c r="G30" s="33"/>
    </row>
    <row r="31" spans="1:7" ht="14.25" customHeight="1">
      <c r="A31" s="167" t="s">
        <v>133</v>
      </c>
      <c r="B31" s="168" t="s">
        <v>133</v>
      </c>
      <c r="C31" s="33">
        <v>7987466.4400000004</v>
      </c>
      <c r="D31" s="33">
        <v>4539562</v>
      </c>
      <c r="E31" s="33">
        <v>4343706</v>
      </c>
      <c r="F31" s="33">
        <v>195856</v>
      </c>
      <c r="G31" s="33">
        <v>3447904.44</v>
      </c>
    </row>
  </sheetData>
  <mergeCells count="6">
    <mergeCell ref="A31:B31"/>
    <mergeCell ref="A3:G3"/>
    <mergeCell ref="A5:B5"/>
    <mergeCell ref="D5:F5"/>
    <mergeCell ref="C5:C6"/>
    <mergeCell ref="G5:G6"/>
  </mergeCells>
  <phoneticPr fontId="18" type="noConversion"/>
  <printOptions horizontalCentered="1"/>
  <pageMargins left="0.37" right="0.37" top="0.56000000000000005" bottom="0.56000000000000005" header="0.48" footer="0.48"/>
  <pageSetup paperSize="9" fitToHeight="100" orientation="landscape"/>
</worksheet>
</file>

<file path=xl/worksheets/sheet6.xml><?xml version="1.0" encoding="utf-8"?>
<worksheet xmlns="http://schemas.openxmlformats.org/spreadsheetml/2006/main" xmlns:r="http://schemas.openxmlformats.org/officeDocument/2006/relationships">
  <sheetPr>
    <outlinePr summaryRight="0"/>
    <pageSetUpPr fitToPage="1"/>
  </sheetPr>
  <dimension ref="A1:F9"/>
  <sheetViews>
    <sheetView showZeros="0" workbookViewId="0">
      <pane ySplit="1" topLeftCell="A2" activePane="bottomLeft" state="frozen"/>
      <selection pane="bottomLeft" activeCell="D15" sqref="D15"/>
    </sheetView>
  </sheetViews>
  <sheetFormatPr defaultColWidth="10.375" defaultRowHeight="14.25" customHeight="1"/>
  <cols>
    <col min="1" max="6" width="28.125" customWidth="1"/>
  </cols>
  <sheetData>
    <row r="1" spans="1:6" ht="14.25" customHeight="1">
      <c r="A1" s="1"/>
      <c r="B1" s="1"/>
      <c r="C1" s="1"/>
      <c r="D1" s="1"/>
      <c r="E1" s="1"/>
      <c r="F1" s="1"/>
    </row>
    <row r="2" spans="1:6" ht="14.25" customHeight="1">
      <c r="A2" s="21"/>
      <c r="B2" s="21"/>
      <c r="C2" s="21"/>
      <c r="D2" s="21"/>
      <c r="E2" s="20"/>
      <c r="F2" s="61" t="s">
        <v>134</v>
      </c>
    </row>
    <row r="3" spans="1:6" ht="41.25" customHeight="1">
      <c r="A3" s="181" t="str">
        <f>"2025"&amp;"年一般公共预算“三公”经费支出预算表"</f>
        <v>2025年一般公共预算“三公”经费支出预算表</v>
      </c>
      <c r="B3" s="182"/>
      <c r="C3" s="182"/>
      <c r="D3" s="182"/>
      <c r="E3" s="183"/>
      <c r="F3" s="182"/>
    </row>
    <row r="4" spans="1:6" ht="14.25" customHeight="1">
      <c r="A4" s="184" t="str">
        <f>"单位名称："&amp;"昆明市呈贡区洛龙街道社区卫生服务中心"</f>
        <v>单位名称：昆明市呈贡区洛龙街道社区卫生服务中心</v>
      </c>
      <c r="B4" s="185"/>
      <c r="D4" s="21"/>
      <c r="E4" s="20"/>
      <c r="F4" s="105" t="s">
        <v>1</v>
      </c>
    </row>
    <row r="5" spans="1:6" ht="27" customHeight="1">
      <c r="A5" s="186" t="s">
        <v>135</v>
      </c>
      <c r="B5" s="186" t="s">
        <v>136</v>
      </c>
      <c r="C5" s="147" t="s">
        <v>137</v>
      </c>
      <c r="D5" s="186"/>
      <c r="E5" s="187"/>
      <c r="F5" s="186" t="s">
        <v>138</v>
      </c>
    </row>
    <row r="6" spans="1:6" ht="28.5" customHeight="1">
      <c r="A6" s="188"/>
      <c r="B6" s="189"/>
      <c r="C6" s="106" t="s">
        <v>57</v>
      </c>
      <c r="D6" s="106" t="s">
        <v>139</v>
      </c>
      <c r="E6" s="106" t="s">
        <v>140</v>
      </c>
      <c r="F6" s="190"/>
    </row>
    <row r="7" spans="1:6" ht="17.25" customHeight="1">
      <c r="A7" s="109" t="s">
        <v>80</v>
      </c>
      <c r="B7" s="109" t="s">
        <v>81</v>
      </c>
      <c r="C7" s="109" t="s">
        <v>82</v>
      </c>
      <c r="D7" s="109" t="s">
        <v>83</v>
      </c>
      <c r="E7" s="109" t="s">
        <v>84</v>
      </c>
      <c r="F7" s="109" t="s">
        <v>85</v>
      </c>
    </row>
    <row r="8" spans="1:6" ht="17.25" customHeight="1">
      <c r="A8" s="33"/>
      <c r="B8" s="33"/>
      <c r="C8" s="33"/>
      <c r="D8" s="33"/>
      <c r="E8" s="33"/>
      <c r="F8" s="33"/>
    </row>
    <row r="9" spans="1:6" ht="14.25" customHeight="1">
      <c r="A9" s="179" t="s">
        <v>517</v>
      </c>
      <c r="B9" s="180"/>
      <c r="C9" s="180"/>
      <c r="D9" s="180"/>
    </row>
  </sheetData>
  <mergeCells count="7">
    <mergeCell ref="A9:D9"/>
    <mergeCell ref="A3:F3"/>
    <mergeCell ref="A4:B4"/>
    <mergeCell ref="C5:E5"/>
    <mergeCell ref="A5:A6"/>
    <mergeCell ref="B5:B6"/>
    <mergeCell ref="F5:F6"/>
  </mergeCells>
  <phoneticPr fontId="18" type="noConversion"/>
  <pageMargins left="0.67" right="0.67" top="0.72" bottom="0.72" header="0.28000000000000003" footer="0.28000000000000003"/>
  <pageSetup paperSize="9" fitToWidth="0" fitToHeight="0" orientation="portrait"/>
</worksheet>
</file>

<file path=xl/worksheets/sheet7.xml><?xml version="1.0" encoding="utf-8"?>
<worksheet xmlns="http://schemas.openxmlformats.org/spreadsheetml/2006/main" xmlns:r="http://schemas.openxmlformats.org/officeDocument/2006/relationships">
  <sheetPr>
    <outlinePr summaryRight="0"/>
    <pageSetUpPr fitToPage="1"/>
  </sheetPr>
  <dimension ref="A1:X43"/>
  <sheetViews>
    <sheetView showZeros="0" workbookViewId="0">
      <pane ySplit="1" topLeftCell="A20" activePane="bottomLeft" state="frozen"/>
      <selection pane="bottomLeft" activeCell="D40" sqref="D40"/>
    </sheetView>
  </sheetViews>
  <sheetFormatPr defaultColWidth="9.125" defaultRowHeight="14.25" customHeight="1"/>
  <cols>
    <col min="1" max="2" width="32.875" customWidth="1"/>
    <col min="3" max="3" width="20.75" customWidth="1"/>
    <col min="4" max="4" width="31.25" customWidth="1"/>
    <col min="5" max="5" width="10.125" customWidth="1"/>
    <col min="6" max="6" width="17.625" customWidth="1"/>
    <col min="7" max="7" width="10.25" customWidth="1"/>
    <col min="8" max="8" width="23" customWidth="1"/>
    <col min="9" max="24" width="18.75" customWidth="1"/>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13.5" customHeight="1">
      <c r="A2" s="1"/>
      <c r="B2" s="1"/>
      <c r="C2" s="1"/>
      <c r="D2" s="1"/>
      <c r="E2" s="1"/>
      <c r="F2" s="1"/>
      <c r="G2" s="1"/>
      <c r="H2" s="1"/>
      <c r="I2" s="1"/>
      <c r="J2" s="1"/>
      <c r="K2" s="1"/>
      <c r="L2" s="1"/>
      <c r="M2" s="1"/>
      <c r="N2" s="1"/>
      <c r="O2" s="1"/>
      <c r="P2" s="1"/>
      <c r="Q2" s="1"/>
      <c r="R2" s="1"/>
      <c r="S2" s="1"/>
      <c r="T2" s="1"/>
      <c r="U2" s="1"/>
      <c r="V2" s="1"/>
      <c r="W2" s="1"/>
      <c r="X2" s="1"/>
    </row>
    <row r="3" spans="1:24" ht="45.75" customHeight="1">
      <c r="B3" s="56"/>
      <c r="C3" s="58"/>
      <c r="E3" s="59"/>
      <c r="F3" s="59"/>
      <c r="G3" s="59"/>
      <c r="H3" s="59"/>
      <c r="I3" s="35"/>
      <c r="J3" s="35"/>
      <c r="K3" s="35"/>
      <c r="L3" s="35"/>
      <c r="M3" s="35"/>
      <c r="N3" s="35"/>
      <c r="R3" s="35"/>
      <c r="V3" s="58"/>
      <c r="X3" s="3" t="s">
        <v>141</v>
      </c>
    </row>
    <row r="4" spans="1:24" ht="18.75" customHeight="1">
      <c r="A4" s="199" t="str">
        <f>"2025"&amp;"年部门基本支出预算表"</f>
        <v>2025年部门基本支出预算表</v>
      </c>
      <c r="B4" s="200"/>
      <c r="C4" s="199"/>
      <c r="D4" s="199"/>
      <c r="E4" s="199"/>
      <c r="F4" s="199"/>
      <c r="G4" s="199"/>
      <c r="H4" s="199"/>
      <c r="I4" s="199"/>
      <c r="J4" s="199"/>
      <c r="K4" s="199"/>
      <c r="L4" s="199"/>
      <c r="M4" s="199"/>
      <c r="N4" s="199"/>
      <c r="O4" s="200"/>
      <c r="P4" s="200"/>
      <c r="Q4" s="200"/>
      <c r="R4" s="199"/>
      <c r="S4" s="199"/>
      <c r="T4" s="199"/>
      <c r="U4" s="199"/>
      <c r="V4" s="199"/>
      <c r="W4" s="199"/>
      <c r="X4" s="199"/>
    </row>
    <row r="5" spans="1:24" ht="18" customHeight="1">
      <c r="A5" s="201" t="str">
        <f>"单位名称："&amp;"昆明市呈贡区洛龙街道社区卫生服务中心"</f>
        <v>单位名称：昆明市呈贡区洛龙街道社区卫生服务中心</v>
      </c>
      <c r="B5" s="202"/>
      <c r="C5" s="203"/>
      <c r="D5" s="203"/>
      <c r="E5" s="203"/>
      <c r="F5" s="203"/>
      <c r="G5" s="203"/>
      <c r="H5" s="203"/>
      <c r="I5" s="36"/>
      <c r="J5" s="36"/>
      <c r="K5" s="36"/>
      <c r="L5" s="36"/>
      <c r="M5" s="36"/>
      <c r="N5" s="36"/>
      <c r="O5" s="5"/>
      <c r="P5" s="5"/>
      <c r="Q5" s="5"/>
      <c r="R5" s="36"/>
      <c r="V5" s="58"/>
      <c r="X5" s="3" t="s">
        <v>1</v>
      </c>
    </row>
    <row r="6" spans="1:24" ht="18" customHeight="1">
      <c r="A6" s="195" t="s">
        <v>142</v>
      </c>
      <c r="B6" s="195" t="s">
        <v>143</v>
      </c>
      <c r="C6" s="195" t="s">
        <v>144</v>
      </c>
      <c r="D6" s="195" t="s">
        <v>145</v>
      </c>
      <c r="E6" s="195" t="s">
        <v>146</v>
      </c>
      <c r="F6" s="195" t="s">
        <v>147</v>
      </c>
      <c r="G6" s="195" t="s">
        <v>148</v>
      </c>
      <c r="H6" s="195" t="s">
        <v>149</v>
      </c>
      <c r="I6" s="172" t="s">
        <v>150</v>
      </c>
      <c r="J6" s="208" t="s">
        <v>150</v>
      </c>
      <c r="K6" s="208"/>
      <c r="L6" s="208"/>
      <c r="M6" s="208"/>
      <c r="N6" s="208"/>
      <c r="O6" s="173"/>
      <c r="P6" s="173"/>
      <c r="Q6" s="173"/>
      <c r="R6" s="209" t="s">
        <v>61</v>
      </c>
      <c r="S6" s="208" t="s">
        <v>62</v>
      </c>
      <c r="T6" s="208"/>
      <c r="U6" s="208"/>
      <c r="V6" s="208"/>
      <c r="W6" s="208"/>
      <c r="X6" s="210"/>
    </row>
    <row r="7" spans="1:24" ht="19.5" customHeight="1">
      <c r="A7" s="204"/>
      <c r="B7" s="205"/>
      <c r="C7" s="207"/>
      <c r="D7" s="204"/>
      <c r="E7" s="204"/>
      <c r="F7" s="204"/>
      <c r="G7" s="204"/>
      <c r="H7" s="204"/>
      <c r="I7" s="175" t="s">
        <v>151</v>
      </c>
      <c r="J7" s="172" t="s">
        <v>58</v>
      </c>
      <c r="K7" s="208"/>
      <c r="L7" s="208"/>
      <c r="M7" s="208"/>
      <c r="N7" s="210"/>
      <c r="O7" s="211" t="s">
        <v>152</v>
      </c>
      <c r="P7" s="173"/>
      <c r="Q7" s="174"/>
      <c r="R7" s="195" t="s">
        <v>61</v>
      </c>
      <c r="S7" s="172" t="s">
        <v>62</v>
      </c>
      <c r="T7" s="209" t="s">
        <v>64</v>
      </c>
      <c r="U7" s="208" t="s">
        <v>62</v>
      </c>
      <c r="V7" s="209" t="s">
        <v>66</v>
      </c>
      <c r="W7" s="209" t="s">
        <v>67</v>
      </c>
      <c r="X7" s="212" t="s">
        <v>68</v>
      </c>
    </row>
    <row r="8" spans="1:24" ht="37.5" customHeight="1">
      <c r="A8" s="205"/>
      <c r="B8" s="205"/>
      <c r="C8" s="205"/>
      <c r="D8" s="205"/>
      <c r="E8" s="205"/>
      <c r="F8" s="205"/>
      <c r="G8" s="205"/>
      <c r="H8" s="205"/>
      <c r="I8" s="205"/>
      <c r="J8" s="197" t="s">
        <v>153</v>
      </c>
      <c r="K8" s="195" t="s">
        <v>154</v>
      </c>
      <c r="L8" s="195" t="s">
        <v>155</v>
      </c>
      <c r="M8" s="195" t="s">
        <v>156</v>
      </c>
      <c r="N8" s="195" t="s">
        <v>157</v>
      </c>
      <c r="O8" s="195" t="s">
        <v>58</v>
      </c>
      <c r="P8" s="195" t="s">
        <v>59</v>
      </c>
      <c r="Q8" s="195" t="s">
        <v>60</v>
      </c>
      <c r="R8" s="205"/>
      <c r="S8" s="195" t="s">
        <v>57</v>
      </c>
      <c r="T8" s="195" t="s">
        <v>64</v>
      </c>
      <c r="U8" s="195" t="s">
        <v>158</v>
      </c>
      <c r="V8" s="195" t="s">
        <v>66</v>
      </c>
      <c r="W8" s="195" t="s">
        <v>67</v>
      </c>
      <c r="X8" s="195" t="s">
        <v>68</v>
      </c>
    </row>
    <row r="9" spans="1:24" ht="14.25" customHeight="1">
      <c r="A9" s="206"/>
      <c r="B9" s="176"/>
      <c r="C9" s="206"/>
      <c r="D9" s="206"/>
      <c r="E9" s="206"/>
      <c r="F9" s="206"/>
      <c r="G9" s="206"/>
      <c r="H9" s="206"/>
      <c r="I9" s="206"/>
      <c r="J9" s="198" t="s">
        <v>57</v>
      </c>
      <c r="K9" s="196" t="s">
        <v>159</v>
      </c>
      <c r="L9" s="196" t="s">
        <v>155</v>
      </c>
      <c r="M9" s="196" t="s">
        <v>156</v>
      </c>
      <c r="N9" s="196" t="s">
        <v>157</v>
      </c>
      <c r="O9" s="196" t="s">
        <v>155</v>
      </c>
      <c r="P9" s="196" t="s">
        <v>156</v>
      </c>
      <c r="Q9" s="196" t="s">
        <v>157</v>
      </c>
      <c r="R9" s="196" t="s">
        <v>61</v>
      </c>
      <c r="S9" s="196" t="s">
        <v>57</v>
      </c>
      <c r="T9" s="196" t="s">
        <v>64</v>
      </c>
      <c r="U9" s="196" t="s">
        <v>158</v>
      </c>
      <c r="V9" s="196" t="s">
        <v>66</v>
      </c>
      <c r="W9" s="196" t="s">
        <v>67</v>
      </c>
      <c r="X9" s="196" t="s">
        <v>68</v>
      </c>
    </row>
    <row r="10" spans="1:24" ht="20.25" customHeight="1">
      <c r="A10" s="18">
        <v>1</v>
      </c>
      <c r="B10" s="18">
        <v>2</v>
      </c>
      <c r="C10" s="18">
        <v>3</v>
      </c>
      <c r="D10" s="18">
        <v>4</v>
      </c>
      <c r="E10" s="18">
        <v>5</v>
      </c>
      <c r="F10" s="18">
        <v>6</v>
      </c>
      <c r="G10" s="18">
        <v>7</v>
      </c>
      <c r="H10" s="18">
        <v>8</v>
      </c>
      <c r="I10" s="18">
        <v>9</v>
      </c>
      <c r="J10" s="18">
        <v>10</v>
      </c>
      <c r="K10" s="18">
        <v>11</v>
      </c>
      <c r="L10" s="18">
        <v>12</v>
      </c>
      <c r="M10" s="18">
        <v>13</v>
      </c>
      <c r="N10" s="18">
        <v>14</v>
      </c>
      <c r="O10" s="18">
        <v>15</v>
      </c>
      <c r="P10" s="18">
        <v>16</v>
      </c>
      <c r="Q10" s="18">
        <v>17</v>
      </c>
      <c r="R10" s="18">
        <v>18</v>
      </c>
      <c r="S10" s="18">
        <v>19</v>
      </c>
      <c r="T10" s="18">
        <v>20</v>
      </c>
      <c r="U10" s="18">
        <v>21</v>
      </c>
      <c r="V10" s="18">
        <v>22</v>
      </c>
      <c r="W10" s="18">
        <v>23</v>
      </c>
      <c r="X10" s="18">
        <v>24</v>
      </c>
    </row>
    <row r="11" spans="1:24" ht="17.25" customHeight="1">
      <c r="A11" s="60" t="s">
        <v>301</v>
      </c>
      <c r="B11" s="60" t="s">
        <v>293</v>
      </c>
      <c r="C11" s="60" t="s">
        <v>450</v>
      </c>
      <c r="D11" s="60" t="s">
        <v>451</v>
      </c>
      <c r="E11" s="60" t="s">
        <v>403</v>
      </c>
      <c r="F11" s="60" t="s">
        <v>404</v>
      </c>
      <c r="G11" s="60" t="s">
        <v>452</v>
      </c>
      <c r="H11" s="60" t="s">
        <v>453</v>
      </c>
      <c r="I11" s="33">
        <v>643008</v>
      </c>
      <c r="J11" s="33">
        <v>643008</v>
      </c>
      <c r="K11" s="33"/>
      <c r="L11" s="33"/>
      <c r="M11" s="33">
        <v>643008</v>
      </c>
      <c r="N11" s="33"/>
      <c r="O11" s="33"/>
      <c r="P11" s="33"/>
      <c r="Q11" s="33"/>
      <c r="R11" s="33"/>
      <c r="S11" s="33"/>
      <c r="T11" s="33"/>
      <c r="U11" s="33"/>
      <c r="V11" s="33"/>
      <c r="W11" s="33"/>
      <c r="X11" s="33"/>
    </row>
    <row r="12" spans="1:24" ht="14.25" customHeight="1">
      <c r="A12" s="60" t="s">
        <v>301</v>
      </c>
      <c r="B12" s="60" t="s">
        <v>293</v>
      </c>
      <c r="C12" s="60" t="s">
        <v>450</v>
      </c>
      <c r="D12" s="60" t="s">
        <v>451</v>
      </c>
      <c r="E12" s="60" t="s">
        <v>403</v>
      </c>
      <c r="F12" s="60" t="s">
        <v>404</v>
      </c>
      <c r="G12" s="60" t="s">
        <v>454</v>
      </c>
      <c r="H12" s="60" t="s">
        <v>455</v>
      </c>
      <c r="I12" s="33">
        <v>3384</v>
      </c>
      <c r="J12" s="33">
        <v>3384</v>
      </c>
      <c r="K12" s="99"/>
      <c r="L12" s="99"/>
      <c r="M12" s="33">
        <v>3384</v>
      </c>
      <c r="N12" s="99"/>
      <c r="O12" s="33"/>
      <c r="P12" s="33"/>
      <c r="Q12" s="33"/>
      <c r="R12" s="33"/>
      <c r="S12" s="33"/>
      <c r="T12" s="33"/>
      <c r="U12" s="33"/>
      <c r="V12" s="33"/>
      <c r="W12" s="33"/>
      <c r="X12" s="33"/>
    </row>
    <row r="13" spans="1:24" ht="14.25" customHeight="1">
      <c r="A13" s="60" t="s">
        <v>301</v>
      </c>
      <c r="B13" s="60" t="s">
        <v>293</v>
      </c>
      <c r="C13" s="60" t="s">
        <v>450</v>
      </c>
      <c r="D13" s="60" t="s">
        <v>451</v>
      </c>
      <c r="E13" s="60" t="s">
        <v>403</v>
      </c>
      <c r="F13" s="60" t="s">
        <v>404</v>
      </c>
      <c r="G13" s="60" t="s">
        <v>456</v>
      </c>
      <c r="H13" s="60" t="s">
        <v>457</v>
      </c>
      <c r="I13" s="33">
        <v>64000</v>
      </c>
      <c r="J13" s="33">
        <v>64000</v>
      </c>
      <c r="K13" s="99"/>
      <c r="L13" s="99"/>
      <c r="M13" s="33">
        <v>64000</v>
      </c>
      <c r="N13" s="99"/>
      <c r="O13" s="33"/>
      <c r="P13" s="33"/>
      <c r="Q13" s="33"/>
      <c r="R13" s="33"/>
      <c r="S13" s="33"/>
      <c r="T13" s="33"/>
      <c r="U13" s="33"/>
      <c r="V13" s="33"/>
      <c r="W13" s="33"/>
      <c r="X13" s="33"/>
    </row>
    <row r="14" spans="1:24" ht="14.25" customHeight="1">
      <c r="A14" s="60" t="s">
        <v>301</v>
      </c>
      <c r="B14" s="60" t="s">
        <v>293</v>
      </c>
      <c r="C14" s="60" t="s">
        <v>450</v>
      </c>
      <c r="D14" s="60" t="s">
        <v>451</v>
      </c>
      <c r="E14" s="60" t="s">
        <v>403</v>
      </c>
      <c r="F14" s="60" t="s">
        <v>404</v>
      </c>
      <c r="G14" s="60" t="s">
        <v>458</v>
      </c>
      <c r="H14" s="60" t="s">
        <v>459</v>
      </c>
      <c r="I14" s="33">
        <v>598968</v>
      </c>
      <c r="J14" s="33">
        <v>598968</v>
      </c>
      <c r="K14" s="99"/>
      <c r="L14" s="99"/>
      <c r="M14" s="33">
        <v>598968</v>
      </c>
      <c r="N14" s="99"/>
      <c r="O14" s="33"/>
      <c r="P14" s="33"/>
      <c r="Q14" s="33"/>
      <c r="R14" s="33"/>
      <c r="S14" s="33"/>
      <c r="T14" s="33"/>
      <c r="U14" s="33"/>
      <c r="V14" s="33"/>
      <c r="W14" s="33"/>
      <c r="X14" s="33"/>
    </row>
    <row r="15" spans="1:24" ht="14.25" customHeight="1">
      <c r="A15" s="60" t="s">
        <v>301</v>
      </c>
      <c r="B15" s="60" t="s">
        <v>293</v>
      </c>
      <c r="C15" s="60" t="s">
        <v>450</v>
      </c>
      <c r="D15" s="60" t="s">
        <v>451</v>
      </c>
      <c r="E15" s="60" t="s">
        <v>403</v>
      </c>
      <c r="F15" s="60" t="s">
        <v>404</v>
      </c>
      <c r="G15" s="60" t="s">
        <v>458</v>
      </c>
      <c r="H15" s="60" t="s">
        <v>459</v>
      </c>
      <c r="I15" s="33">
        <v>443040</v>
      </c>
      <c r="J15" s="33">
        <v>443040</v>
      </c>
      <c r="K15" s="99"/>
      <c r="L15" s="99"/>
      <c r="M15" s="33">
        <v>443040</v>
      </c>
      <c r="N15" s="99"/>
      <c r="O15" s="33"/>
      <c r="P15" s="33"/>
      <c r="Q15" s="33"/>
      <c r="R15" s="33"/>
      <c r="S15" s="33"/>
      <c r="T15" s="33"/>
      <c r="U15" s="33"/>
      <c r="V15" s="33"/>
      <c r="W15" s="33"/>
      <c r="X15" s="33"/>
    </row>
    <row r="16" spans="1:24" ht="14.25" customHeight="1">
      <c r="A16" s="60" t="s">
        <v>301</v>
      </c>
      <c r="B16" s="60" t="s">
        <v>293</v>
      </c>
      <c r="C16" s="60" t="s">
        <v>460</v>
      </c>
      <c r="D16" s="60" t="s">
        <v>461</v>
      </c>
      <c r="E16" s="60" t="s">
        <v>462</v>
      </c>
      <c r="F16" s="60" t="s">
        <v>463</v>
      </c>
      <c r="G16" s="60" t="s">
        <v>464</v>
      </c>
      <c r="H16" s="60" t="s">
        <v>465</v>
      </c>
      <c r="I16" s="33">
        <v>321920</v>
      </c>
      <c r="J16" s="33">
        <v>321920</v>
      </c>
      <c r="K16" s="99"/>
      <c r="L16" s="99"/>
      <c r="M16" s="33">
        <v>321920</v>
      </c>
      <c r="N16" s="99"/>
      <c r="O16" s="33"/>
      <c r="P16" s="33"/>
      <c r="Q16" s="33"/>
      <c r="R16" s="33"/>
      <c r="S16" s="33"/>
      <c r="T16" s="33"/>
      <c r="U16" s="33"/>
      <c r="V16" s="33"/>
      <c r="W16" s="33"/>
      <c r="X16" s="33"/>
    </row>
    <row r="17" spans="1:24" ht="14.25" customHeight="1">
      <c r="A17" s="60" t="s">
        <v>301</v>
      </c>
      <c r="B17" s="60" t="s">
        <v>293</v>
      </c>
      <c r="C17" s="60" t="s">
        <v>460</v>
      </c>
      <c r="D17" s="60" t="s">
        <v>461</v>
      </c>
      <c r="E17" s="60" t="s">
        <v>466</v>
      </c>
      <c r="F17" s="60" t="s">
        <v>467</v>
      </c>
      <c r="G17" s="60" t="s">
        <v>468</v>
      </c>
      <c r="H17" s="60" t="s">
        <v>469</v>
      </c>
      <c r="I17" s="33">
        <v>158880</v>
      </c>
      <c r="J17" s="33">
        <v>158880</v>
      </c>
      <c r="K17" s="99"/>
      <c r="L17" s="99"/>
      <c r="M17" s="33">
        <v>158880</v>
      </c>
      <c r="N17" s="99"/>
      <c r="O17" s="33"/>
      <c r="P17" s="33"/>
      <c r="Q17" s="33"/>
      <c r="R17" s="33"/>
      <c r="S17" s="33"/>
      <c r="T17" s="33"/>
      <c r="U17" s="33"/>
      <c r="V17" s="33"/>
      <c r="W17" s="33"/>
      <c r="X17" s="33"/>
    </row>
    <row r="18" spans="1:24" ht="14.25" customHeight="1">
      <c r="A18" s="60" t="s">
        <v>301</v>
      </c>
      <c r="B18" s="60" t="s">
        <v>293</v>
      </c>
      <c r="C18" s="60" t="s">
        <v>460</v>
      </c>
      <c r="D18" s="60" t="s">
        <v>461</v>
      </c>
      <c r="E18" s="60" t="s">
        <v>470</v>
      </c>
      <c r="F18" s="60" t="s">
        <v>471</v>
      </c>
      <c r="G18" s="60" t="s">
        <v>472</v>
      </c>
      <c r="H18" s="60" t="s">
        <v>473</v>
      </c>
      <c r="I18" s="33">
        <v>102400</v>
      </c>
      <c r="J18" s="33">
        <v>102400</v>
      </c>
      <c r="K18" s="99"/>
      <c r="L18" s="99"/>
      <c r="M18" s="33">
        <v>102400</v>
      </c>
      <c r="N18" s="99"/>
      <c r="O18" s="33"/>
      <c r="P18" s="33"/>
      <c r="Q18" s="33"/>
      <c r="R18" s="33"/>
      <c r="S18" s="33"/>
      <c r="T18" s="33"/>
      <c r="U18" s="33"/>
      <c r="V18" s="33"/>
      <c r="W18" s="33"/>
      <c r="X18" s="33"/>
    </row>
    <row r="19" spans="1:24" ht="14.25" customHeight="1">
      <c r="A19" s="60" t="s">
        <v>301</v>
      </c>
      <c r="B19" s="60" t="s">
        <v>293</v>
      </c>
      <c r="C19" s="60" t="s">
        <v>460</v>
      </c>
      <c r="D19" s="60" t="s">
        <v>461</v>
      </c>
      <c r="E19" s="60" t="s">
        <v>403</v>
      </c>
      <c r="F19" s="60" t="s">
        <v>404</v>
      </c>
      <c r="G19" s="60" t="s">
        <v>474</v>
      </c>
      <c r="H19" s="60" t="s">
        <v>475</v>
      </c>
      <c r="I19" s="33">
        <v>14400</v>
      </c>
      <c r="J19" s="33">
        <v>14400</v>
      </c>
      <c r="K19" s="99"/>
      <c r="L19" s="99"/>
      <c r="M19" s="33">
        <v>14400</v>
      </c>
      <c r="N19" s="99"/>
      <c r="O19" s="33"/>
      <c r="P19" s="33"/>
      <c r="Q19" s="33"/>
      <c r="R19" s="33"/>
      <c r="S19" s="33"/>
      <c r="T19" s="33"/>
      <c r="U19" s="33"/>
      <c r="V19" s="33"/>
      <c r="W19" s="33"/>
      <c r="X19" s="33"/>
    </row>
    <row r="20" spans="1:24" ht="14.25" customHeight="1">
      <c r="A20" s="60" t="s">
        <v>301</v>
      </c>
      <c r="B20" s="60" t="s">
        <v>293</v>
      </c>
      <c r="C20" s="60" t="s">
        <v>460</v>
      </c>
      <c r="D20" s="60" t="s">
        <v>461</v>
      </c>
      <c r="E20" s="60" t="s">
        <v>476</v>
      </c>
      <c r="F20" s="60" t="s">
        <v>477</v>
      </c>
      <c r="G20" s="60" t="s">
        <v>474</v>
      </c>
      <c r="H20" s="60" t="s">
        <v>475</v>
      </c>
      <c r="I20" s="33">
        <v>8272</v>
      </c>
      <c r="J20" s="33">
        <v>8272</v>
      </c>
      <c r="K20" s="99"/>
      <c r="L20" s="99"/>
      <c r="M20" s="33">
        <v>8272</v>
      </c>
      <c r="N20" s="99"/>
      <c r="O20" s="33"/>
      <c r="P20" s="33"/>
      <c r="Q20" s="33"/>
      <c r="R20" s="33"/>
      <c r="S20" s="33"/>
      <c r="T20" s="33"/>
      <c r="U20" s="33"/>
      <c r="V20" s="33"/>
      <c r="W20" s="33"/>
      <c r="X20" s="33"/>
    </row>
    <row r="21" spans="1:24" ht="14.25" customHeight="1">
      <c r="A21" s="60" t="s">
        <v>301</v>
      </c>
      <c r="B21" s="60" t="s">
        <v>293</v>
      </c>
      <c r="C21" s="60" t="s">
        <v>460</v>
      </c>
      <c r="D21" s="60" t="s">
        <v>461</v>
      </c>
      <c r="E21" s="60" t="s">
        <v>476</v>
      </c>
      <c r="F21" s="60" t="s">
        <v>477</v>
      </c>
      <c r="G21" s="60" t="s">
        <v>474</v>
      </c>
      <c r="H21" s="60" t="s">
        <v>475</v>
      </c>
      <c r="I21" s="33">
        <v>7488</v>
      </c>
      <c r="J21" s="33">
        <v>7488</v>
      </c>
      <c r="K21" s="99"/>
      <c r="L21" s="99"/>
      <c r="M21" s="33">
        <v>7488</v>
      </c>
      <c r="N21" s="99"/>
      <c r="O21" s="33"/>
      <c r="P21" s="33"/>
      <c r="Q21" s="33"/>
      <c r="R21" s="33"/>
      <c r="S21" s="33"/>
      <c r="T21" s="33"/>
      <c r="U21" s="33"/>
      <c r="V21" s="33"/>
      <c r="W21" s="33"/>
      <c r="X21" s="33"/>
    </row>
    <row r="22" spans="1:24" ht="14.25" customHeight="1">
      <c r="A22" s="60" t="s">
        <v>301</v>
      </c>
      <c r="B22" s="60" t="s">
        <v>293</v>
      </c>
      <c r="C22" s="60" t="s">
        <v>478</v>
      </c>
      <c r="D22" s="60" t="s">
        <v>479</v>
      </c>
      <c r="E22" s="60" t="s">
        <v>480</v>
      </c>
      <c r="F22" s="60" t="s">
        <v>479</v>
      </c>
      <c r="G22" s="60" t="s">
        <v>481</v>
      </c>
      <c r="H22" s="60" t="s">
        <v>479</v>
      </c>
      <c r="I22" s="33">
        <v>261420</v>
      </c>
      <c r="J22" s="33">
        <v>261420</v>
      </c>
      <c r="K22" s="99"/>
      <c r="L22" s="99"/>
      <c r="M22" s="33">
        <v>261420</v>
      </c>
      <c r="N22" s="99"/>
      <c r="O22" s="33"/>
      <c r="P22" s="33"/>
      <c r="Q22" s="33"/>
      <c r="R22" s="33"/>
      <c r="S22" s="33"/>
      <c r="T22" s="33"/>
      <c r="U22" s="33"/>
      <c r="V22" s="33"/>
      <c r="W22" s="33"/>
      <c r="X22" s="33"/>
    </row>
    <row r="23" spans="1:24" ht="14.25" customHeight="1">
      <c r="A23" s="60" t="s">
        <v>301</v>
      </c>
      <c r="B23" s="60" t="s">
        <v>293</v>
      </c>
      <c r="C23" s="60" t="s">
        <v>482</v>
      </c>
      <c r="D23" s="60" t="s">
        <v>483</v>
      </c>
      <c r="E23" s="60" t="s">
        <v>403</v>
      </c>
      <c r="F23" s="60" t="s">
        <v>404</v>
      </c>
      <c r="G23" s="60" t="s">
        <v>484</v>
      </c>
      <c r="H23" s="60" t="s">
        <v>483</v>
      </c>
      <c r="I23" s="33">
        <v>33768</v>
      </c>
      <c r="J23" s="33">
        <v>33768</v>
      </c>
      <c r="K23" s="99"/>
      <c r="L23" s="99"/>
      <c r="M23" s="33">
        <v>33768</v>
      </c>
      <c r="N23" s="99"/>
      <c r="O23" s="33"/>
      <c r="P23" s="33"/>
      <c r="Q23" s="33"/>
      <c r="R23" s="33"/>
      <c r="S23" s="33"/>
      <c r="T23" s="33"/>
      <c r="U23" s="33"/>
      <c r="V23" s="33"/>
      <c r="W23" s="33"/>
      <c r="X23" s="33"/>
    </row>
    <row r="24" spans="1:24" ht="14.25" customHeight="1">
      <c r="A24" s="60" t="s">
        <v>301</v>
      </c>
      <c r="B24" s="60" t="s">
        <v>293</v>
      </c>
      <c r="C24" s="60" t="s">
        <v>482</v>
      </c>
      <c r="D24" s="60" t="s">
        <v>483</v>
      </c>
      <c r="E24" s="60" t="s">
        <v>403</v>
      </c>
      <c r="F24" s="60" t="s">
        <v>404</v>
      </c>
      <c r="G24" s="60" t="s">
        <v>484</v>
      </c>
      <c r="H24" s="60" t="s">
        <v>483</v>
      </c>
      <c r="I24" s="33">
        <v>1440</v>
      </c>
      <c r="J24" s="33">
        <v>1440</v>
      </c>
      <c r="K24" s="99"/>
      <c r="L24" s="99"/>
      <c r="M24" s="33">
        <v>1440</v>
      </c>
      <c r="N24" s="99"/>
      <c r="O24" s="33"/>
      <c r="P24" s="33"/>
      <c r="Q24" s="33"/>
      <c r="R24" s="33"/>
      <c r="S24" s="33"/>
      <c r="T24" s="33"/>
      <c r="U24" s="33"/>
      <c r="V24" s="33"/>
      <c r="W24" s="33"/>
      <c r="X24" s="33"/>
    </row>
    <row r="25" spans="1:24" ht="14.25" customHeight="1">
      <c r="A25" s="60" t="s">
        <v>301</v>
      </c>
      <c r="B25" s="60" t="s">
        <v>293</v>
      </c>
      <c r="C25" s="60" t="s">
        <v>485</v>
      </c>
      <c r="D25" s="60" t="s">
        <v>486</v>
      </c>
      <c r="E25" s="60" t="s">
        <v>403</v>
      </c>
      <c r="F25" s="60" t="s">
        <v>404</v>
      </c>
      <c r="G25" s="60" t="s">
        <v>411</v>
      </c>
      <c r="H25" s="60" t="s">
        <v>412</v>
      </c>
      <c r="I25" s="33">
        <v>45584</v>
      </c>
      <c r="J25" s="33">
        <v>45584</v>
      </c>
      <c r="K25" s="99"/>
      <c r="L25" s="99"/>
      <c r="M25" s="33">
        <v>45584</v>
      </c>
      <c r="N25" s="99"/>
      <c r="O25" s="33"/>
      <c r="P25" s="33"/>
      <c r="Q25" s="33"/>
      <c r="R25" s="33"/>
      <c r="S25" s="33"/>
      <c r="T25" s="33"/>
      <c r="U25" s="33"/>
      <c r="V25" s="33"/>
      <c r="W25" s="33"/>
      <c r="X25" s="33"/>
    </row>
    <row r="26" spans="1:24" ht="14.25" customHeight="1">
      <c r="A26" s="60" t="s">
        <v>301</v>
      </c>
      <c r="B26" s="60" t="s">
        <v>293</v>
      </c>
      <c r="C26" s="60" t="s">
        <v>485</v>
      </c>
      <c r="D26" s="60" t="s">
        <v>486</v>
      </c>
      <c r="E26" s="60" t="s">
        <v>403</v>
      </c>
      <c r="F26" s="60" t="s">
        <v>404</v>
      </c>
      <c r="G26" s="60" t="s">
        <v>487</v>
      </c>
      <c r="H26" s="60" t="s">
        <v>488</v>
      </c>
      <c r="I26" s="33">
        <v>5872</v>
      </c>
      <c r="J26" s="33">
        <v>5872</v>
      </c>
      <c r="K26" s="99"/>
      <c r="L26" s="99"/>
      <c r="M26" s="33">
        <v>5872</v>
      </c>
      <c r="N26" s="99"/>
      <c r="O26" s="33"/>
      <c r="P26" s="33"/>
      <c r="Q26" s="33"/>
      <c r="R26" s="33"/>
      <c r="S26" s="33"/>
      <c r="T26" s="33"/>
      <c r="U26" s="33"/>
      <c r="V26" s="33"/>
      <c r="W26" s="33"/>
      <c r="X26" s="33"/>
    </row>
    <row r="27" spans="1:24" ht="14.25" customHeight="1">
      <c r="A27" s="60" t="s">
        <v>301</v>
      </c>
      <c r="B27" s="60" t="s">
        <v>293</v>
      </c>
      <c r="C27" s="60" t="s">
        <v>485</v>
      </c>
      <c r="D27" s="60" t="s">
        <v>486</v>
      </c>
      <c r="E27" s="60" t="s">
        <v>403</v>
      </c>
      <c r="F27" s="60" t="s">
        <v>404</v>
      </c>
      <c r="G27" s="60" t="s">
        <v>489</v>
      </c>
      <c r="H27" s="60" t="s">
        <v>490</v>
      </c>
      <c r="I27" s="33">
        <v>9072</v>
      </c>
      <c r="J27" s="33">
        <v>9072</v>
      </c>
      <c r="K27" s="99"/>
      <c r="L27" s="99"/>
      <c r="M27" s="33">
        <v>9072</v>
      </c>
      <c r="N27" s="99"/>
      <c r="O27" s="33"/>
      <c r="P27" s="33"/>
      <c r="Q27" s="33"/>
      <c r="R27" s="33"/>
      <c r="S27" s="33"/>
      <c r="T27" s="33"/>
      <c r="U27" s="33"/>
      <c r="V27" s="33"/>
      <c r="W27" s="33"/>
      <c r="X27" s="33"/>
    </row>
    <row r="28" spans="1:24" ht="14.25" customHeight="1">
      <c r="A28" s="60" t="s">
        <v>301</v>
      </c>
      <c r="B28" s="60" t="s">
        <v>293</v>
      </c>
      <c r="C28" s="60" t="s">
        <v>485</v>
      </c>
      <c r="D28" s="60" t="s">
        <v>486</v>
      </c>
      <c r="E28" s="60" t="s">
        <v>403</v>
      </c>
      <c r="F28" s="60" t="s">
        <v>404</v>
      </c>
      <c r="G28" s="60" t="s">
        <v>491</v>
      </c>
      <c r="H28" s="60" t="s">
        <v>492</v>
      </c>
      <c r="I28" s="33">
        <v>8000</v>
      </c>
      <c r="J28" s="33">
        <v>8000</v>
      </c>
      <c r="K28" s="99"/>
      <c r="L28" s="99"/>
      <c r="M28" s="33">
        <v>8000</v>
      </c>
      <c r="N28" s="99"/>
      <c r="O28" s="33"/>
      <c r="P28" s="33"/>
      <c r="Q28" s="33"/>
      <c r="R28" s="33"/>
      <c r="S28" s="33"/>
      <c r="T28" s="33"/>
      <c r="U28" s="33"/>
      <c r="V28" s="33"/>
      <c r="W28" s="33"/>
      <c r="X28" s="33"/>
    </row>
    <row r="29" spans="1:24" ht="14.25" customHeight="1">
      <c r="A29" s="60" t="s">
        <v>301</v>
      </c>
      <c r="B29" s="60" t="s">
        <v>293</v>
      </c>
      <c r="C29" s="60" t="s">
        <v>485</v>
      </c>
      <c r="D29" s="60" t="s">
        <v>486</v>
      </c>
      <c r="E29" s="60" t="s">
        <v>403</v>
      </c>
      <c r="F29" s="60" t="s">
        <v>404</v>
      </c>
      <c r="G29" s="60" t="s">
        <v>493</v>
      </c>
      <c r="H29" s="60" t="s">
        <v>494</v>
      </c>
      <c r="I29" s="33">
        <v>9600</v>
      </c>
      <c r="J29" s="33">
        <v>9600</v>
      </c>
      <c r="K29" s="99"/>
      <c r="L29" s="99"/>
      <c r="M29" s="33">
        <v>9600</v>
      </c>
      <c r="N29" s="99"/>
      <c r="O29" s="33"/>
      <c r="P29" s="33"/>
      <c r="Q29" s="33"/>
      <c r="R29" s="33"/>
      <c r="S29" s="33"/>
      <c r="T29" s="33"/>
      <c r="U29" s="33"/>
      <c r="V29" s="33"/>
      <c r="W29" s="33"/>
      <c r="X29" s="33"/>
    </row>
    <row r="30" spans="1:24" ht="14.25" customHeight="1">
      <c r="A30" s="60" t="s">
        <v>301</v>
      </c>
      <c r="B30" s="60" t="s">
        <v>293</v>
      </c>
      <c r="C30" s="60" t="s">
        <v>485</v>
      </c>
      <c r="D30" s="60" t="s">
        <v>486</v>
      </c>
      <c r="E30" s="60" t="s">
        <v>403</v>
      </c>
      <c r="F30" s="60" t="s">
        <v>404</v>
      </c>
      <c r="G30" s="60" t="s">
        <v>495</v>
      </c>
      <c r="H30" s="60" t="s">
        <v>496</v>
      </c>
      <c r="I30" s="33">
        <v>9600</v>
      </c>
      <c r="J30" s="33">
        <v>9600</v>
      </c>
      <c r="K30" s="99"/>
      <c r="L30" s="99"/>
      <c r="M30" s="33">
        <v>9600</v>
      </c>
      <c r="N30" s="99"/>
      <c r="O30" s="33"/>
      <c r="P30" s="33"/>
      <c r="Q30" s="33"/>
      <c r="R30" s="33"/>
      <c r="S30" s="33"/>
      <c r="T30" s="33"/>
      <c r="U30" s="33"/>
      <c r="V30" s="33"/>
      <c r="W30" s="33"/>
      <c r="X30" s="33"/>
    </row>
    <row r="31" spans="1:24" ht="14.25" customHeight="1">
      <c r="A31" s="60" t="s">
        <v>301</v>
      </c>
      <c r="B31" s="60" t="s">
        <v>293</v>
      </c>
      <c r="C31" s="60" t="s">
        <v>485</v>
      </c>
      <c r="D31" s="60" t="s">
        <v>486</v>
      </c>
      <c r="E31" s="60" t="s">
        <v>403</v>
      </c>
      <c r="F31" s="60" t="s">
        <v>404</v>
      </c>
      <c r="G31" s="60" t="s">
        <v>497</v>
      </c>
      <c r="H31" s="60" t="s">
        <v>498</v>
      </c>
      <c r="I31" s="33">
        <v>16000</v>
      </c>
      <c r="J31" s="33">
        <v>16000</v>
      </c>
      <c r="K31" s="99"/>
      <c r="L31" s="99"/>
      <c r="M31" s="33">
        <v>16000</v>
      </c>
      <c r="N31" s="99"/>
      <c r="O31" s="33"/>
      <c r="P31" s="33"/>
      <c r="Q31" s="33"/>
      <c r="R31" s="33"/>
      <c r="S31" s="33"/>
      <c r="T31" s="33"/>
      <c r="U31" s="33"/>
      <c r="V31" s="33"/>
      <c r="W31" s="33"/>
      <c r="X31" s="33"/>
    </row>
    <row r="32" spans="1:24" ht="14.25" customHeight="1">
      <c r="A32" s="60" t="s">
        <v>301</v>
      </c>
      <c r="B32" s="60" t="s">
        <v>293</v>
      </c>
      <c r="C32" s="60" t="s">
        <v>485</v>
      </c>
      <c r="D32" s="60" t="s">
        <v>486</v>
      </c>
      <c r="E32" s="60" t="s">
        <v>499</v>
      </c>
      <c r="F32" s="60" t="s">
        <v>500</v>
      </c>
      <c r="G32" s="60" t="s">
        <v>501</v>
      </c>
      <c r="H32" s="60" t="s">
        <v>502</v>
      </c>
      <c r="I32" s="33">
        <v>4800</v>
      </c>
      <c r="J32" s="33">
        <v>4800</v>
      </c>
      <c r="K32" s="99"/>
      <c r="L32" s="99"/>
      <c r="M32" s="33">
        <v>4800</v>
      </c>
      <c r="N32" s="99"/>
      <c r="O32" s="33"/>
      <c r="P32" s="33"/>
      <c r="Q32" s="33"/>
      <c r="R32" s="33"/>
      <c r="S32" s="33"/>
      <c r="T32" s="33"/>
      <c r="U32" s="33"/>
      <c r="V32" s="33"/>
      <c r="W32" s="33"/>
      <c r="X32" s="33"/>
    </row>
    <row r="33" spans="1:24" ht="14.25" customHeight="1">
      <c r="A33" s="60" t="s">
        <v>301</v>
      </c>
      <c r="B33" s="60" t="s">
        <v>293</v>
      </c>
      <c r="C33" s="60" t="s">
        <v>485</v>
      </c>
      <c r="D33" s="60" t="s">
        <v>486</v>
      </c>
      <c r="E33" s="60" t="s">
        <v>403</v>
      </c>
      <c r="F33" s="60" t="s">
        <v>404</v>
      </c>
      <c r="G33" s="60" t="s">
        <v>503</v>
      </c>
      <c r="H33" s="60" t="s">
        <v>504</v>
      </c>
      <c r="I33" s="33">
        <v>48000</v>
      </c>
      <c r="J33" s="33">
        <v>48000</v>
      </c>
      <c r="K33" s="99"/>
      <c r="L33" s="99"/>
      <c r="M33" s="33">
        <v>48000</v>
      </c>
      <c r="N33" s="99"/>
      <c r="O33" s="33"/>
      <c r="P33" s="33"/>
      <c r="Q33" s="33"/>
      <c r="R33" s="33"/>
      <c r="S33" s="33"/>
      <c r="T33" s="33"/>
      <c r="U33" s="33"/>
      <c r="V33" s="33"/>
      <c r="W33" s="33"/>
      <c r="X33" s="33"/>
    </row>
    <row r="34" spans="1:24" ht="14.25" customHeight="1">
      <c r="A34" s="60" t="s">
        <v>301</v>
      </c>
      <c r="B34" s="60" t="s">
        <v>293</v>
      </c>
      <c r="C34" s="60" t="s">
        <v>505</v>
      </c>
      <c r="D34" s="60" t="s">
        <v>506</v>
      </c>
      <c r="E34" s="60" t="s">
        <v>403</v>
      </c>
      <c r="F34" s="60" t="s">
        <v>404</v>
      </c>
      <c r="G34" s="60" t="s">
        <v>456</v>
      </c>
      <c r="H34" s="60" t="s">
        <v>457</v>
      </c>
      <c r="I34" s="33">
        <v>608000</v>
      </c>
      <c r="J34" s="33">
        <v>608000</v>
      </c>
      <c r="K34" s="99"/>
      <c r="L34" s="99"/>
      <c r="M34" s="33">
        <v>608000</v>
      </c>
      <c r="N34" s="99"/>
      <c r="O34" s="33"/>
      <c r="P34" s="33"/>
      <c r="Q34" s="33"/>
      <c r="R34" s="33"/>
      <c r="S34" s="33"/>
      <c r="T34" s="33"/>
      <c r="U34" s="33"/>
      <c r="V34" s="33"/>
      <c r="W34" s="33"/>
      <c r="X34" s="33"/>
    </row>
    <row r="35" spans="1:24" ht="14.25" customHeight="1">
      <c r="A35" s="60" t="s">
        <v>301</v>
      </c>
      <c r="B35" s="60" t="s">
        <v>293</v>
      </c>
      <c r="C35" s="60" t="s">
        <v>507</v>
      </c>
      <c r="D35" s="60" t="s">
        <v>508</v>
      </c>
      <c r="E35" s="60" t="s">
        <v>403</v>
      </c>
      <c r="F35" s="60" t="s">
        <v>404</v>
      </c>
      <c r="G35" s="60" t="s">
        <v>411</v>
      </c>
      <c r="H35" s="60" t="s">
        <v>412</v>
      </c>
      <c r="I35" s="33">
        <v>1000</v>
      </c>
      <c r="J35" s="33">
        <v>1000</v>
      </c>
      <c r="K35" s="99"/>
      <c r="L35" s="99"/>
      <c r="M35" s="33">
        <v>1000</v>
      </c>
      <c r="N35" s="99"/>
      <c r="O35" s="33"/>
      <c r="P35" s="33"/>
      <c r="Q35" s="33"/>
      <c r="R35" s="33"/>
      <c r="S35" s="33"/>
      <c r="T35" s="33"/>
      <c r="U35" s="33"/>
      <c r="V35" s="33"/>
      <c r="W35" s="33"/>
      <c r="X35" s="33"/>
    </row>
    <row r="36" spans="1:24" ht="14.25" customHeight="1">
      <c r="A36" s="60" t="s">
        <v>301</v>
      </c>
      <c r="B36" s="60" t="s">
        <v>293</v>
      </c>
      <c r="C36" s="60" t="s">
        <v>507</v>
      </c>
      <c r="D36" s="60" t="s">
        <v>508</v>
      </c>
      <c r="E36" s="60" t="s">
        <v>403</v>
      </c>
      <c r="F36" s="60" t="s">
        <v>404</v>
      </c>
      <c r="G36" s="60" t="s">
        <v>411</v>
      </c>
      <c r="H36" s="60" t="s">
        <v>412</v>
      </c>
      <c r="I36" s="33">
        <v>720</v>
      </c>
      <c r="J36" s="33">
        <v>720</v>
      </c>
      <c r="K36" s="99"/>
      <c r="L36" s="99"/>
      <c r="M36" s="33">
        <v>720</v>
      </c>
      <c r="N36" s="99"/>
      <c r="O36" s="33"/>
      <c r="P36" s="33"/>
      <c r="Q36" s="33"/>
      <c r="R36" s="33"/>
      <c r="S36" s="33"/>
      <c r="T36" s="33"/>
      <c r="U36" s="33"/>
      <c r="V36" s="33"/>
      <c r="W36" s="33"/>
      <c r="X36" s="33"/>
    </row>
    <row r="37" spans="1:24" ht="14.25" customHeight="1">
      <c r="A37" s="60" t="s">
        <v>301</v>
      </c>
      <c r="B37" s="60" t="s">
        <v>293</v>
      </c>
      <c r="C37" s="60" t="s">
        <v>507</v>
      </c>
      <c r="D37" s="60" t="s">
        <v>508</v>
      </c>
      <c r="E37" s="60" t="s">
        <v>403</v>
      </c>
      <c r="F37" s="60" t="s">
        <v>404</v>
      </c>
      <c r="G37" s="60" t="s">
        <v>503</v>
      </c>
      <c r="H37" s="60" t="s">
        <v>504</v>
      </c>
      <c r="I37" s="33">
        <v>2400</v>
      </c>
      <c r="J37" s="33">
        <v>2400</v>
      </c>
      <c r="K37" s="99"/>
      <c r="L37" s="99"/>
      <c r="M37" s="33">
        <v>2400</v>
      </c>
      <c r="N37" s="99"/>
      <c r="O37" s="33"/>
      <c r="P37" s="33"/>
      <c r="Q37" s="33"/>
      <c r="R37" s="33"/>
      <c r="S37" s="33"/>
      <c r="T37" s="33"/>
      <c r="U37" s="33"/>
      <c r="V37" s="33"/>
      <c r="W37" s="33"/>
      <c r="X37" s="33"/>
    </row>
    <row r="38" spans="1:24" ht="14.25" customHeight="1">
      <c r="A38" s="60" t="s">
        <v>301</v>
      </c>
      <c r="B38" s="60" t="s">
        <v>293</v>
      </c>
      <c r="C38" s="60" t="s">
        <v>509</v>
      </c>
      <c r="D38" s="60" t="s">
        <v>510</v>
      </c>
      <c r="E38" s="60" t="s">
        <v>403</v>
      </c>
      <c r="F38" s="60" t="s">
        <v>404</v>
      </c>
      <c r="G38" s="60" t="s">
        <v>511</v>
      </c>
      <c r="H38" s="60" t="s">
        <v>512</v>
      </c>
      <c r="I38" s="33">
        <v>856299.6</v>
      </c>
      <c r="J38" s="33">
        <v>856299.6</v>
      </c>
      <c r="K38" s="99"/>
      <c r="L38" s="99"/>
      <c r="M38" s="33">
        <v>856299.6</v>
      </c>
      <c r="N38" s="99"/>
      <c r="O38" s="33"/>
      <c r="P38" s="33"/>
      <c r="Q38" s="33"/>
      <c r="R38" s="33"/>
      <c r="S38" s="33"/>
      <c r="T38" s="33"/>
      <c r="U38" s="33"/>
      <c r="V38" s="33"/>
      <c r="W38" s="33"/>
      <c r="X38" s="33"/>
    </row>
    <row r="39" spans="1:24" ht="14.25" customHeight="1">
      <c r="A39" s="60" t="s">
        <v>301</v>
      </c>
      <c r="B39" s="60" t="s">
        <v>293</v>
      </c>
      <c r="C39" s="60" t="s">
        <v>509</v>
      </c>
      <c r="D39" s="60" t="s">
        <v>510</v>
      </c>
      <c r="E39" s="60" t="s">
        <v>403</v>
      </c>
      <c r="F39" s="60" t="s">
        <v>404</v>
      </c>
      <c r="G39" s="60" t="s">
        <v>511</v>
      </c>
      <c r="H39" s="60" t="s">
        <v>512</v>
      </c>
      <c r="I39" s="33">
        <v>12400</v>
      </c>
      <c r="J39" s="33">
        <v>12400</v>
      </c>
      <c r="K39" s="99"/>
      <c r="L39" s="99"/>
      <c r="M39" s="33">
        <v>12400</v>
      </c>
      <c r="N39" s="99"/>
      <c r="O39" s="33"/>
      <c r="P39" s="33"/>
      <c r="Q39" s="33"/>
      <c r="R39" s="33"/>
      <c r="S39" s="33"/>
      <c r="T39" s="33"/>
      <c r="U39" s="33"/>
      <c r="V39" s="33"/>
      <c r="W39" s="33"/>
      <c r="X39" s="33"/>
    </row>
    <row r="40" spans="1:24" ht="14.25" customHeight="1">
      <c r="A40" s="60" t="s">
        <v>301</v>
      </c>
      <c r="B40" s="60" t="s">
        <v>293</v>
      </c>
      <c r="C40" s="60" t="s">
        <v>509</v>
      </c>
      <c r="D40" s="60" t="s">
        <v>510</v>
      </c>
      <c r="E40" s="60" t="s">
        <v>403</v>
      </c>
      <c r="F40" s="60" t="s">
        <v>404</v>
      </c>
      <c r="G40" s="60" t="s">
        <v>511</v>
      </c>
      <c r="H40" s="60" t="s">
        <v>512</v>
      </c>
      <c r="I40" s="33">
        <v>72000</v>
      </c>
      <c r="J40" s="33">
        <v>72000</v>
      </c>
      <c r="K40" s="99"/>
      <c r="L40" s="99"/>
      <c r="M40" s="33">
        <v>72000</v>
      </c>
      <c r="N40" s="99"/>
      <c r="O40" s="33"/>
      <c r="P40" s="33"/>
      <c r="Q40" s="33"/>
      <c r="R40" s="33"/>
      <c r="S40" s="33"/>
      <c r="T40" s="33"/>
      <c r="U40" s="33"/>
      <c r="V40" s="33"/>
      <c r="W40" s="33"/>
      <c r="X40" s="33"/>
    </row>
    <row r="41" spans="1:24" ht="14.25" customHeight="1">
      <c r="A41" s="60" t="s">
        <v>301</v>
      </c>
      <c r="B41" s="60" t="s">
        <v>293</v>
      </c>
      <c r="C41" s="60" t="s">
        <v>509</v>
      </c>
      <c r="D41" s="60" t="s">
        <v>510</v>
      </c>
      <c r="E41" s="60" t="s">
        <v>403</v>
      </c>
      <c r="F41" s="60" t="s">
        <v>404</v>
      </c>
      <c r="G41" s="60" t="s">
        <v>511</v>
      </c>
      <c r="H41" s="60" t="s">
        <v>512</v>
      </c>
      <c r="I41" s="33">
        <v>3600</v>
      </c>
      <c r="J41" s="33">
        <v>3600</v>
      </c>
      <c r="K41" s="99"/>
      <c r="L41" s="99"/>
      <c r="M41" s="33">
        <v>3600</v>
      </c>
      <c r="N41" s="99"/>
      <c r="O41" s="33"/>
      <c r="P41" s="33"/>
      <c r="Q41" s="33"/>
      <c r="R41" s="33"/>
      <c r="S41" s="33"/>
      <c r="T41" s="33"/>
      <c r="U41" s="33"/>
      <c r="V41" s="33"/>
      <c r="W41" s="33"/>
      <c r="X41" s="33"/>
    </row>
    <row r="42" spans="1:24" ht="14.25" customHeight="1">
      <c r="A42" s="60" t="s">
        <v>301</v>
      </c>
      <c r="B42" s="60" t="s">
        <v>293</v>
      </c>
      <c r="C42" s="60" t="s">
        <v>513</v>
      </c>
      <c r="D42" s="60" t="s">
        <v>514</v>
      </c>
      <c r="E42" s="60" t="s">
        <v>515</v>
      </c>
      <c r="F42" s="60" t="s">
        <v>516</v>
      </c>
      <c r="G42" s="60" t="s">
        <v>454</v>
      </c>
      <c r="H42" s="60" t="s">
        <v>455</v>
      </c>
      <c r="I42" s="33">
        <v>164226.4</v>
      </c>
      <c r="J42" s="33">
        <v>164226.4</v>
      </c>
      <c r="K42" s="99"/>
      <c r="L42" s="99"/>
      <c r="M42" s="33">
        <v>164226.4</v>
      </c>
      <c r="N42" s="99"/>
      <c r="O42" s="33"/>
      <c r="P42" s="33"/>
      <c r="Q42" s="33"/>
      <c r="R42" s="33"/>
      <c r="S42" s="33"/>
      <c r="T42" s="33"/>
      <c r="U42" s="33"/>
      <c r="V42" s="33"/>
      <c r="W42" s="33"/>
      <c r="X42" s="33"/>
    </row>
    <row r="43" spans="1:24" ht="14.25" customHeight="1">
      <c r="A43" s="191" t="s">
        <v>133</v>
      </c>
      <c r="B43" s="192"/>
      <c r="C43" s="193"/>
      <c r="D43" s="193"/>
      <c r="E43" s="193"/>
      <c r="F43" s="193"/>
      <c r="G43" s="193"/>
      <c r="H43" s="194"/>
      <c r="I43" s="33">
        <v>4539562</v>
      </c>
      <c r="J43" s="33">
        <v>4539562</v>
      </c>
      <c r="K43" s="33"/>
      <c r="L43" s="33"/>
      <c r="M43" s="33">
        <v>4539562</v>
      </c>
      <c r="N43" s="33"/>
      <c r="O43" s="33"/>
      <c r="P43" s="33"/>
      <c r="Q43" s="33"/>
      <c r="R43" s="33"/>
      <c r="S43" s="33"/>
      <c r="T43" s="33"/>
      <c r="U43" s="33"/>
      <c r="V43" s="33"/>
      <c r="W43" s="33"/>
      <c r="X43" s="33"/>
    </row>
  </sheetData>
  <mergeCells count="31">
    <mergeCell ref="U8:U9"/>
    <mergeCell ref="V8:V9"/>
    <mergeCell ref="W8:W9"/>
    <mergeCell ref="X8:X9"/>
    <mergeCell ref="A4:X4"/>
    <mergeCell ref="A5:H5"/>
    <mergeCell ref="A6:A9"/>
    <mergeCell ref="B6:B9"/>
    <mergeCell ref="C6:C9"/>
    <mergeCell ref="D6:D9"/>
    <mergeCell ref="E6:E9"/>
    <mergeCell ref="F6:F9"/>
    <mergeCell ref="G6:G9"/>
    <mergeCell ref="H6:H9"/>
    <mergeCell ref="I6:X6"/>
    <mergeCell ref="I7:I9"/>
    <mergeCell ref="J7:N7"/>
    <mergeCell ref="O7:Q7"/>
    <mergeCell ref="R7:R9"/>
    <mergeCell ref="S7:X7"/>
    <mergeCell ref="T8:T9"/>
    <mergeCell ref="J8:J9"/>
    <mergeCell ref="K8:K9"/>
    <mergeCell ref="L8:L9"/>
    <mergeCell ref="M8:M9"/>
    <mergeCell ref="N8:N9"/>
    <mergeCell ref="A43:H43"/>
    <mergeCell ref="O8:O9"/>
    <mergeCell ref="P8:P9"/>
    <mergeCell ref="Q8:Q9"/>
    <mergeCell ref="S8:S9"/>
  </mergeCells>
  <phoneticPr fontId="18" type="noConversion"/>
  <printOptions horizontalCentered="1"/>
  <pageMargins left="0.37" right="0.37" top="0.56000000000000005" bottom="0.56000000000000005" header="0.48" footer="0.48"/>
  <pageSetup paperSize="9" scale="56" orientation="landscape"/>
</worksheet>
</file>

<file path=xl/worksheets/sheet8.xml><?xml version="1.0" encoding="utf-8"?>
<worksheet xmlns="http://schemas.openxmlformats.org/spreadsheetml/2006/main" xmlns:r="http://schemas.openxmlformats.org/officeDocument/2006/relationships">
  <sheetPr>
    <outlinePr summaryRight="0"/>
    <pageSetUpPr fitToPage="1"/>
  </sheetPr>
  <dimension ref="A1:W30"/>
  <sheetViews>
    <sheetView showZeros="0" topLeftCell="H1" workbookViewId="0">
      <pane ySplit="1" topLeftCell="A8" activePane="bottomLeft" state="frozen"/>
      <selection pane="bottomLeft" activeCell="W40" sqref="W40"/>
    </sheetView>
  </sheetViews>
  <sheetFormatPr defaultColWidth="9.125" defaultRowHeight="14.25" customHeight="1"/>
  <cols>
    <col min="1" max="1" width="10.25" customWidth="1"/>
    <col min="2" max="2" width="13.375" customWidth="1"/>
    <col min="3" max="3" width="32.875" customWidth="1"/>
    <col min="4" max="4" width="23.875" customWidth="1"/>
    <col min="5" max="5" width="11.125" customWidth="1"/>
    <col min="6" max="6" width="17.75"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5" customHeight="1">
      <c r="A2" s="1"/>
      <c r="B2" s="1"/>
      <c r="C2" s="1"/>
      <c r="D2" s="1"/>
      <c r="E2" s="1"/>
      <c r="F2" s="1"/>
      <c r="G2" s="1"/>
      <c r="H2" s="1"/>
      <c r="I2" s="1"/>
      <c r="J2" s="1"/>
      <c r="K2" s="1"/>
      <c r="L2" s="1"/>
      <c r="M2" s="1"/>
      <c r="N2" s="1"/>
      <c r="O2" s="1"/>
      <c r="P2" s="1"/>
      <c r="Q2" s="1"/>
      <c r="R2" s="1"/>
      <c r="S2" s="1"/>
      <c r="T2" s="1"/>
      <c r="U2" s="1"/>
      <c r="V2" s="1"/>
      <c r="W2" s="1"/>
    </row>
    <row r="3" spans="1:23" ht="46.5" customHeight="1">
      <c r="B3" s="56"/>
      <c r="E3" s="2"/>
      <c r="F3" s="2"/>
      <c r="G3" s="2"/>
      <c r="H3" s="2"/>
      <c r="U3" s="56"/>
      <c r="W3" s="57" t="s">
        <v>160</v>
      </c>
    </row>
    <row r="4" spans="1:23" ht="13.5" customHeight="1">
      <c r="A4" s="200" t="str">
        <f>"2025"&amp;"年部门项目支出预算表"</f>
        <v>2025年部门项目支出预算表</v>
      </c>
      <c r="B4" s="200"/>
      <c r="C4" s="200"/>
      <c r="D4" s="200"/>
      <c r="E4" s="200"/>
      <c r="F4" s="200"/>
      <c r="G4" s="200"/>
      <c r="H4" s="200"/>
      <c r="I4" s="200"/>
      <c r="J4" s="200"/>
      <c r="K4" s="200"/>
      <c r="L4" s="200"/>
      <c r="M4" s="200"/>
      <c r="N4" s="200"/>
      <c r="O4" s="200"/>
      <c r="P4" s="200"/>
      <c r="Q4" s="200"/>
      <c r="R4" s="200"/>
      <c r="S4" s="200"/>
      <c r="T4" s="200"/>
      <c r="U4" s="200"/>
      <c r="V4" s="200"/>
      <c r="W4" s="200"/>
    </row>
    <row r="5" spans="1:23" ht="21.75" customHeight="1">
      <c r="A5" s="201" t="str">
        <f>"单位名称："&amp;"昆明市呈贡区洛龙街道社区卫生服务中心"</f>
        <v>单位名称：昆明市呈贡区洛龙街道社区卫生服务中心</v>
      </c>
      <c r="B5" s="202"/>
      <c r="C5" s="202"/>
      <c r="D5" s="202"/>
      <c r="E5" s="202"/>
      <c r="F5" s="202"/>
      <c r="G5" s="202"/>
      <c r="H5" s="202"/>
      <c r="I5" s="5"/>
      <c r="J5" s="5"/>
      <c r="K5" s="5"/>
      <c r="L5" s="5"/>
      <c r="M5" s="5"/>
      <c r="N5" s="5"/>
      <c r="O5" s="5"/>
      <c r="P5" s="5"/>
      <c r="Q5" s="5"/>
      <c r="U5" s="56"/>
      <c r="W5" s="49" t="s">
        <v>1</v>
      </c>
    </row>
    <row r="6" spans="1:23" ht="21.75" customHeight="1">
      <c r="A6" s="195" t="s">
        <v>161</v>
      </c>
      <c r="B6" s="215" t="s">
        <v>144</v>
      </c>
      <c r="C6" s="195" t="s">
        <v>145</v>
      </c>
      <c r="D6" s="195" t="s">
        <v>162</v>
      </c>
      <c r="E6" s="215" t="s">
        <v>146</v>
      </c>
      <c r="F6" s="215" t="s">
        <v>147</v>
      </c>
      <c r="G6" s="215" t="s">
        <v>163</v>
      </c>
      <c r="H6" s="215" t="s">
        <v>164</v>
      </c>
      <c r="I6" s="220" t="s">
        <v>55</v>
      </c>
      <c r="J6" s="211" t="s">
        <v>165</v>
      </c>
      <c r="K6" s="173"/>
      <c r="L6" s="173"/>
      <c r="M6" s="174"/>
      <c r="N6" s="211" t="s">
        <v>152</v>
      </c>
      <c r="O6" s="173"/>
      <c r="P6" s="174"/>
      <c r="Q6" s="215" t="s">
        <v>61</v>
      </c>
      <c r="R6" s="211" t="s">
        <v>62</v>
      </c>
      <c r="S6" s="173"/>
      <c r="T6" s="173"/>
      <c r="U6" s="173"/>
      <c r="V6" s="173"/>
      <c r="W6" s="174"/>
    </row>
    <row r="7" spans="1:23" ht="21" customHeight="1">
      <c r="A7" s="204"/>
      <c r="B7" s="205"/>
      <c r="C7" s="204"/>
      <c r="D7" s="204"/>
      <c r="E7" s="216"/>
      <c r="F7" s="216"/>
      <c r="G7" s="216"/>
      <c r="H7" s="216"/>
      <c r="I7" s="205"/>
      <c r="J7" s="218" t="s">
        <v>58</v>
      </c>
      <c r="K7" s="177"/>
      <c r="L7" s="215" t="s">
        <v>59</v>
      </c>
      <c r="M7" s="215" t="s">
        <v>60</v>
      </c>
      <c r="N7" s="215" t="s">
        <v>58</v>
      </c>
      <c r="O7" s="215" t="s">
        <v>59</v>
      </c>
      <c r="P7" s="215" t="s">
        <v>60</v>
      </c>
      <c r="Q7" s="216"/>
      <c r="R7" s="215" t="s">
        <v>57</v>
      </c>
      <c r="S7" s="215" t="s">
        <v>64</v>
      </c>
      <c r="T7" s="215" t="s">
        <v>158</v>
      </c>
      <c r="U7" s="215" t="s">
        <v>66</v>
      </c>
      <c r="V7" s="215" t="s">
        <v>67</v>
      </c>
      <c r="W7" s="215" t="s">
        <v>68</v>
      </c>
    </row>
    <row r="8" spans="1:23" ht="39.75" customHeight="1">
      <c r="A8" s="205"/>
      <c r="B8" s="205"/>
      <c r="C8" s="205"/>
      <c r="D8" s="205"/>
      <c r="E8" s="205"/>
      <c r="F8" s="205"/>
      <c r="G8" s="205"/>
      <c r="H8" s="205"/>
      <c r="I8" s="205"/>
      <c r="J8" s="219" t="s">
        <v>57</v>
      </c>
      <c r="K8" s="178"/>
      <c r="L8" s="205"/>
      <c r="M8" s="205"/>
      <c r="N8" s="205"/>
      <c r="O8" s="205"/>
      <c r="P8" s="205"/>
      <c r="Q8" s="205"/>
      <c r="R8" s="205"/>
      <c r="S8" s="205"/>
      <c r="T8" s="205"/>
      <c r="U8" s="205"/>
      <c r="V8" s="205"/>
      <c r="W8" s="205"/>
    </row>
    <row r="9" spans="1:23" ht="15" customHeight="1">
      <c r="A9" s="196"/>
      <c r="B9" s="176"/>
      <c r="C9" s="196"/>
      <c r="D9" s="196"/>
      <c r="E9" s="217"/>
      <c r="F9" s="217"/>
      <c r="G9" s="217"/>
      <c r="H9" s="217"/>
      <c r="I9" s="176"/>
      <c r="J9" s="24" t="s">
        <v>57</v>
      </c>
      <c r="K9" s="24" t="s">
        <v>166</v>
      </c>
      <c r="L9" s="217"/>
      <c r="M9" s="217"/>
      <c r="N9" s="217"/>
      <c r="O9" s="217"/>
      <c r="P9" s="217"/>
      <c r="Q9" s="217"/>
      <c r="R9" s="217"/>
      <c r="S9" s="217"/>
      <c r="T9" s="217"/>
      <c r="U9" s="176"/>
      <c r="V9" s="217"/>
      <c r="W9" s="217"/>
    </row>
    <row r="10" spans="1:23" ht="21.75" customHeight="1">
      <c r="A10" s="11">
        <v>1</v>
      </c>
      <c r="B10" s="11">
        <v>2</v>
      </c>
      <c r="C10" s="11">
        <v>3</v>
      </c>
      <c r="D10" s="11">
        <v>4</v>
      </c>
      <c r="E10" s="11">
        <v>5</v>
      </c>
      <c r="F10" s="11">
        <v>6</v>
      </c>
      <c r="G10" s="11">
        <v>7</v>
      </c>
      <c r="H10" s="11">
        <v>8</v>
      </c>
      <c r="I10" s="11">
        <v>9</v>
      </c>
      <c r="J10" s="11">
        <v>10</v>
      </c>
      <c r="K10" s="11">
        <v>11</v>
      </c>
      <c r="L10" s="18">
        <v>12</v>
      </c>
      <c r="M10" s="18">
        <v>13</v>
      </c>
      <c r="N10" s="18">
        <v>14</v>
      </c>
      <c r="O10" s="18">
        <v>15</v>
      </c>
      <c r="P10" s="18">
        <v>16</v>
      </c>
      <c r="Q10" s="18">
        <v>17</v>
      </c>
      <c r="R10" s="18">
        <v>18</v>
      </c>
      <c r="S10" s="18">
        <v>19</v>
      </c>
      <c r="T10" s="18">
        <v>20</v>
      </c>
      <c r="U10" s="11">
        <v>21</v>
      </c>
      <c r="V10" s="18">
        <v>22</v>
      </c>
      <c r="W10" s="11">
        <v>23</v>
      </c>
    </row>
    <row r="11" spans="1:23" ht="18.75" customHeight="1">
      <c r="A11" s="26" t="s">
        <v>401</v>
      </c>
      <c r="B11" s="26" t="s">
        <v>402</v>
      </c>
      <c r="C11" s="113" t="s">
        <v>306</v>
      </c>
      <c r="D11" s="26" t="s">
        <v>293</v>
      </c>
      <c r="E11" s="26" t="s">
        <v>403</v>
      </c>
      <c r="F11" s="26" t="s">
        <v>404</v>
      </c>
      <c r="G11" s="26" t="s">
        <v>405</v>
      </c>
      <c r="H11" s="26" t="s">
        <v>406</v>
      </c>
      <c r="I11" s="33">
        <v>2000</v>
      </c>
      <c r="J11" s="33"/>
      <c r="K11" s="33"/>
      <c r="L11" s="33"/>
      <c r="M11" s="33"/>
      <c r="N11" s="33"/>
      <c r="O11" s="33"/>
      <c r="P11" s="33"/>
      <c r="Q11" s="33"/>
      <c r="R11" s="33">
        <v>2000</v>
      </c>
      <c r="S11" s="33">
        <v>2000</v>
      </c>
      <c r="T11" s="33"/>
      <c r="U11" s="33"/>
      <c r="V11" s="33"/>
      <c r="W11" s="33"/>
    </row>
    <row r="12" spans="1:23" ht="14.25" customHeight="1">
      <c r="A12" s="26" t="s">
        <v>401</v>
      </c>
      <c r="B12" s="26" t="s">
        <v>407</v>
      </c>
      <c r="C12" s="113" t="s">
        <v>310</v>
      </c>
      <c r="D12" s="26" t="s">
        <v>293</v>
      </c>
      <c r="E12" s="26" t="s">
        <v>403</v>
      </c>
      <c r="F12" s="26" t="s">
        <v>404</v>
      </c>
      <c r="G12" s="26" t="s">
        <v>405</v>
      </c>
      <c r="H12" s="26" t="s">
        <v>406</v>
      </c>
      <c r="I12" s="33">
        <v>7000</v>
      </c>
      <c r="J12" s="33"/>
      <c r="K12" s="33"/>
      <c r="L12" s="33"/>
      <c r="M12" s="33"/>
      <c r="N12" s="33"/>
      <c r="O12" s="33"/>
      <c r="P12" s="33"/>
      <c r="Q12" s="33"/>
      <c r="R12" s="33">
        <v>7000</v>
      </c>
      <c r="S12" s="33">
        <v>7000</v>
      </c>
      <c r="T12" s="33"/>
      <c r="U12" s="33"/>
      <c r="V12" s="33"/>
      <c r="W12" s="33"/>
    </row>
    <row r="13" spans="1:23" ht="14.25" customHeight="1">
      <c r="A13" s="26" t="s">
        <v>401</v>
      </c>
      <c r="B13" s="26" t="s">
        <v>408</v>
      </c>
      <c r="C13" s="113" t="s">
        <v>313</v>
      </c>
      <c r="D13" s="26" t="s">
        <v>293</v>
      </c>
      <c r="E13" s="26" t="s">
        <v>403</v>
      </c>
      <c r="F13" s="26" t="s">
        <v>404</v>
      </c>
      <c r="G13" s="26" t="s">
        <v>405</v>
      </c>
      <c r="H13" s="26" t="s">
        <v>406</v>
      </c>
      <c r="I13" s="33">
        <v>8000</v>
      </c>
      <c r="J13" s="33"/>
      <c r="K13" s="33"/>
      <c r="L13" s="33"/>
      <c r="M13" s="33"/>
      <c r="N13" s="33"/>
      <c r="O13" s="33"/>
      <c r="P13" s="33"/>
      <c r="Q13" s="33"/>
      <c r="R13" s="33">
        <v>8000</v>
      </c>
      <c r="S13" s="33">
        <v>8000</v>
      </c>
      <c r="T13" s="33"/>
      <c r="U13" s="33"/>
      <c r="V13" s="33"/>
      <c r="W13" s="33"/>
    </row>
    <row r="14" spans="1:23" ht="14.25" customHeight="1">
      <c r="A14" s="26" t="s">
        <v>409</v>
      </c>
      <c r="B14" s="26" t="s">
        <v>410</v>
      </c>
      <c r="C14" s="113" t="s">
        <v>302</v>
      </c>
      <c r="D14" s="26" t="s">
        <v>293</v>
      </c>
      <c r="E14" s="26" t="s">
        <v>403</v>
      </c>
      <c r="F14" s="26" t="s">
        <v>404</v>
      </c>
      <c r="G14" s="26" t="s">
        <v>411</v>
      </c>
      <c r="H14" s="26" t="s">
        <v>412</v>
      </c>
      <c r="I14" s="33">
        <v>15000</v>
      </c>
      <c r="J14" s="33"/>
      <c r="K14" s="33"/>
      <c r="L14" s="33"/>
      <c r="M14" s="33"/>
      <c r="N14" s="33"/>
      <c r="O14" s="33"/>
      <c r="P14" s="33"/>
      <c r="Q14" s="33"/>
      <c r="R14" s="33">
        <v>15000</v>
      </c>
      <c r="S14" s="33">
        <v>15000</v>
      </c>
      <c r="T14" s="33"/>
      <c r="U14" s="33"/>
      <c r="V14" s="33"/>
      <c r="W14" s="33"/>
    </row>
    <row r="15" spans="1:23" ht="14.25" customHeight="1">
      <c r="A15" s="26" t="s">
        <v>409</v>
      </c>
      <c r="B15" s="26" t="s">
        <v>413</v>
      </c>
      <c r="C15" s="113" t="s">
        <v>323</v>
      </c>
      <c r="D15" s="26" t="s">
        <v>293</v>
      </c>
      <c r="E15" s="26" t="s">
        <v>403</v>
      </c>
      <c r="F15" s="26" t="s">
        <v>404</v>
      </c>
      <c r="G15" s="26" t="s">
        <v>414</v>
      </c>
      <c r="H15" s="26" t="s">
        <v>415</v>
      </c>
      <c r="I15" s="33">
        <v>12000000</v>
      </c>
      <c r="J15" s="33"/>
      <c r="K15" s="33"/>
      <c r="L15" s="33"/>
      <c r="M15" s="33"/>
      <c r="N15" s="33"/>
      <c r="O15" s="33"/>
      <c r="P15" s="33"/>
      <c r="Q15" s="33"/>
      <c r="R15" s="33">
        <v>12000000</v>
      </c>
      <c r="S15" s="33">
        <v>12000000</v>
      </c>
      <c r="T15" s="33"/>
      <c r="U15" s="33"/>
      <c r="V15" s="33"/>
      <c r="W15" s="33"/>
    </row>
    <row r="16" spans="1:23" ht="14.25" customHeight="1">
      <c r="A16" s="26" t="s">
        <v>409</v>
      </c>
      <c r="B16" s="26" t="s">
        <v>416</v>
      </c>
      <c r="C16" s="113" t="s">
        <v>295</v>
      </c>
      <c r="D16" s="26" t="s">
        <v>293</v>
      </c>
      <c r="E16" s="26" t="s">
        <v>403</v>
      </c>
      <c r="F16" s="26" t="s">
        <v>404</v>
      </c>
      <c r="G16" s="26" t="s">
        <v>417</v>
      </c>
      <c r="H16" s="26" t="s">
        <v>418</v>
      </c>
      <c r="I16" s="33">
        <v>229500</v>
      </c>
      <c r="J16" s="33">
        <v>229500</v>
      </c>
      <c r="K16" s="33">
        <v>229500</v>
      </c>
      <c r="L16" s="33"/>
      <c r="M16" s="33"/>
      <c r="N16" s="33"/>
      <c r="O16" s="33"/>
      <c r="P16" s="33"/>
      <c r="Q16" s="33"/>
      <c r="R16" s="33"/>
      <c r="S16" s="33"/>
      <c r="T16" s="33"/>
      <c r="U16" s="33"/>
      <c r="V16" s="33"/>
      <c r="W16" s="33"/>
    </row>
    <row r="17" spans="1:23" ht="14.25" customHeight="1">
      <c r="A17" s="26" t="s">
        <v>409</v>
      </c>
      <c r="B17" s="26" t="s">
        <v>419</v>
      </c>
      <c r="C17" s="113" t="s">
        <v>297</v>
      </c>
      <c r="D17" s="26" t="s">
        <v>293</v>
      </c>
      <c r="E17" s="26" t="s">
        <v>420</v>
      </c>
      <c r="F17" s="26" t="s">
        <v>421</v>
      </c>
      <c r="G17" s="26" t="s">
        <v>422</v>
      </c>
      <c r="H17" s="26" t="s">
        <v>423</v>
      </c>
      <c r="I17" s="33">
        <v>533000</v>
      </c>
      <c r="J17" s="33">
        <v>533000</v>
      </c>
      <c r="K17" s="33">
        <v>533000</v>
      </c>
      <c r="L17" s="33"/>
      <c r="M17" s="33"/>
      <c r="N17" s="33"/>
      <c r="O17" s="33"/>
      <c r="P17" s="33"/>
      <c r="Q17" s="33"/>
      <c r="R17" s="33"/>
      <c r="S17" s="33"/>
      <c r="T17" s="33"/>
      <c r="U17" s="33"/>
      <c r="V17" s="33"/>
      <c r="W17" s="33"/>
    </row>
    <row r="18" spans="1:23" ht="14.25" customHeight="1">
      <c r="A18" s="114" t="s">
        <v>409</v>
      </c>
      <c r="B18" s="114" t="s">
        <v>424</v>
      </c>
      <c r="C18" s="115" t="s">
        <v>298</v>
      </c>
      <c r="D18" s="114" t="s">
        <v>293</v>
      </c>
      <c r="E18" s="26" t="s">
        <v>403</v>
      </c>
      <c r="F18" s="26" t="s">
        <v>404</v>
      </c>
      <c r="G18" s="26" t="s">
        <v>422</v>
      </c>
      <c r="H18" s="26" t="s">
        <v>423</v>
      </c>
      <c r="I18" s="33">
        <v>7680</v>
      </c>
      <c r="J18" s="33">
        <v>7680</v>
      </c>
      <c r="K18" s="33">
        <v>7680</v>
      </c>
      <c r="L18" s="33"/>
      <c r="M18" s="33"/>
      <c r="N18" s="33"/>
      <c r="O18" s="33"/>
      <c r="P18" s="33"/>
      <c r="Q18" s="33"/>
      <c r="R18" s="33"/>
      <c r="S18" s="33"/>
      <c r="T18" s="33"/>
      <c r="U18" s="33"/>
      <c r="V18" s="33"/>
      <c r="W18" s="33"/>
    </row>
    <row r="19" spans="1:23" ht="14.25" customHeight="1">
      <c r="A19" s="116" t="s">
        <v>401</v>
      </c>
      <c r="B19" s="117" t="s">
        <v>425</v>
      </c>
      <c r="C19" s="118" t="s">
        <v>426</v>
      </c>
      <c r="D19" s="114" t="s">
        <v>293</v>
      </c>
      <c r="E19" s="119">
        <v>2100499</v>
      </c>
      <c r="F19" s="26" t="s">
        <v>427</v>
      </c>
      <c r="G19" s="26" t="s">
        <v>422</v>
      </c>
      <c r="H19" s="26" t="s">
        <v>423</v>
      </c>
      <c r="I19" s="33">
        <v>80</v>
      </c>
      <c r="J19" s="33"/>
      <c r="K19" s="33"/>
      <c r="L19" s="33"/>
      <c r="M19" s="33"/>
      <c r="N19" s="33">
        <v>80</v>
      </c>
      <c r="O19" s="33"/>
      <c r="P19" s="33"/>
      <c r="Q19" s="33"/>
      <c r="R19" s="33"/>
      <c r="S19" s="33"/>
      <c r="T19" s="33"/>
      <c r="U19" s="33"/>
      <c r="V19" s="33"/>
      <c r="W19" s="33"/>
    </row>
    <row r="20" spans="1:23" ht="14.25" customHeight="1">
      <c r="A20" s="116" t="s">
        <v>401</v>
      </c>
      <c r="B20" s="117" t="s">
        <v>428</v>
      </c>
      <c r="C20" s="118" t="s">
        <v>429</v>
      </c>
      <c r="D20" s="114" t="s">
        <v>293</v>
      </c>
      <c r="E20" s="119">
        <v>2100499</v>
      </c>
      <c r="F20" s="26" t="s">
        <v>427</v>
      </c>
      <c r="G20" s="26" t="s">
        <v>422</v>
      </c>
      <c r="H20" s="26" t="s">
        <v>423</v>
      </c>
      <c r="I20" s="33">
        <v>2720</v>
      </c>
      <c r="J20" s="33"/>
      <c r="K20" s="33"/>
      <c r="L20" s="33"/>
      <c r="M20" s="33"/>
      <c r="N20" s="33">
        <v>2720</v>
      </c>
      <c r="O20" s="33"/>
      <c r="P20" s="33"/>
      <c r="Q20" s="33"/>
      <c r="R20" s="33"/>
      <c r="S20" s="33"/>
      <c r="T20" s="33"/>
      <c r="U20" s="33"/>
      <c r="V20" s="33"/>
      <c r="W20" s="33"/>
    </row>
    <row r="21" spans="1:23" ht="14.25" customHeight="1">
      <c r="A21" s="116" t="s">
        <v>401</v>
      </c>
      <c r="B21" s="117" t="s">
        <v>430</v>
      </c>
      <c r="C21" s="118" t="s">
        <v>431</v>
      </c>
      <c r="D21" s="114" t="s">
        <v>293</v>
      </c>
      <c r="E21" s="119">
        <v>2100499</v>
      </c>
      <c r="F21" s="26" t="s">
        <v>427</v>
      </c>
      <c r="G21" s="26" t="s">
        <v>422</v>
      </c>
      <c r="H21" s="113" t="s">
        <v>423</v>
      </c>
      <c r="I21" s="33">
        <v>1128</v>
      </c>
      <c r="J21" s="33"/>
      <c r="K21" s="33"/>
      <c r="L21" s="33"/>
      <c r="M21" s="33"/>
      <c r="N21" s="33">
        <v>1128</v>
      </c>
      <c r="O21" s="33"/>
      <c r="P21" s="33"/>
      <c r="Q21" s="33"/>
      <c r="R21" s="33"/>
      <c r="S21" s="33"/>
      <c r="T21" s="33"/>
      <c r="U21" s="33"/>
      <c r="V21" s="33"/>
      <c r="W21" s="33"/>
    </row>
    <row r="22" spans="1:23" ht="14.25" customHeight="1">
      <c r="A22" s="116" t="s">
        <v>401</v>
      </c>
      <c r="B22" s="117" t="s">
        <v>432</v>
      </c>
      <c r="C22" s="120" t="s">
        <v>433</v>
      </c>
      <c r="D22" s="114" t="s">
        <v>293</v>
      </c>
      <c r="E22" s="15">
        <v>2100399</v>
      </c>
      <c r="F22" s="113" t="s">
        <v>434</v>
      </c>
      <c r="G22" s="26" t="s">
        <v>422</v>
      </c>
      <c r="H22" s="26" t="s">
        <v>423</v>
      </c>
      <c r="I22" s="33">
        <v>45098</v>
      </c>
      <c r="J22" s="33"/>
      <c r="K22" s="33"/>
      <c r="L22" s="33"/>
      <c r="M22" s="33"/>
      <c r="N22" s="33">
        <v>45098</v>
      </c>
      <c r="O22" s="33"/>
      <c r="P22" s="33"/>
      <c r="Q22" s="33"/>
      <c r="R22" s="33"/>
      <c r="S22" s="33"/>
      <c r="T22" s="33"/>
      <c r="U22" s="33"/>
      <c r="V22" s="33"/>
      <c r="W22" s="33"/>
    </row>
    <row r="23" spans="1:23" ht="14.25" customHeight="1">
      <c r="A23" s="116" t="s">
        <v>401</v>
      </c>
      <c r="B23" s="117" t="s">
        <v>435</v>
      </c>
      <c r="C23" s="120" t="s">
        <v>436</v>
      </c>
      <c r="D23" s="114" t="s">
        <v>293</v>
      </c>
      <c r="E23" s="15">
        <v>2100399</v>
      </c>
      <c r="F23" s="113" t="s">
        <v>434</v>
      </c>
      <c r="G23" s="26" t="s">
        <v>422</v>
      </c>
      <c r="H23" s="26" t="s">
        <v>423</v>
      </c>
      <c r="I23" s="33">
        <v>28324</v>
      </c>
      <c r="J23" s="33"/>
      <c r="K23" s="33"/>
      <c r="L23" s="33"/>
      <c r="M23" s="33"/>
      <c r="N23" s="33">
        <v>28324</v>
      </c>
      <c r="O23" s="33"/>
      <c r="P23" s="33"/>
      <c r="Q23" s="33"/>
      <c r="R23" s="33"/>
      <c r="S23" s="33"/>
      <c r="T23" s="33"/>
      <c r="U23" s="33"/>
      <c r="V23" s="33"/>
      <c r="W23" s="33"/>
    </row>
    <row r="24" spans="1:23" ht="14.25" customHeight="1">
      <c r="A24" s="116" t="s">
        <v>401</v>
      </c>
      <c r="B24" s="117" t="s">
        <v>437</v>
      </c>
      <c r="C24" s="120" t="s">
        <v>438</v>
      </c>
      <c r="D24" s="114" t="s">
        <v>293</v>
      </c>
      <c r="E24" s="15">
        <v>2100399</v>
      </c>
      <c r="F24" s="113" t="s">
        <v>434</v>
      </c>
      <c r="G24" s="26" t="s">
        <v>422</v>
      </c>
      <c r="H24" s="26" t="s">
        <v>423</v>
      </c>
      <c r="I24" s="33">
        <v>24966</v>
      </c>
      <c r="J24" s="33"/>
      <c r="K24" s="33"/>
      <c r="L24" s="33"/>
      <c r="M24" s="33"/>
      <c r="N24" s="33">
        <v>24966</v>
      </c>
      <c r="O24" s="33"/>
      <c r="P24" s="33"/>
      <c r="Q24" s="33"/>
      <c r="R24" s="33"/>
      <c r="S24" s="33"/>
      <c r="T24" s="33"/>
      <c r="U24" s="33"/>
      <c r="V24" s="33"/>
      <c r="W24" s="33"/>
    </row>
    <row r="25" spans="1:23" ht="14.25" customHeight="1">
      <c r="A25" s="116" t="s">
        <v>401</v>
      </c>
      <c r="B25" s="117" t="s">
        <v>439</v>
      </c>
      <c r="C25" s="120" t="s">
        <v>440</v>
      </c>
      <c r="D25" s="114" t="s">
        <v>293</v>
      </c>
      <c r="E25" s="15">
        <v>2100399</v>
      </c>
      <c r="F25" s="113" t="s">
        <v>434</v>
      </c>
      <c r="G25" s="26" t="s">
        <v>422</v>
      </c>
      <c r="H25" s="26" t="s">
        <v>423</v>
      </c>
      <c r="I25" s="33">
        <v>116214.33</v>
      </c>
      <c r="J25" s="33"/>
      <c r="K25" s="33"/>
      <c r="L25" s="33"/>
      <c r="M25" s="33"/>
      <c r="N25" s="33">
        <v>116214.33</v>
      </c>
      <c r="O25" s="33"/>
      <c r="P25" s="33"/>
      <c r="Q25" s="33"/>
      <c r="R25" s="33"/>
      <c r="S25" s="33"/>
      <c r="T25" s="33"/>
      <c r="U25" s="33"/>
      <c r="V25" s="33"/>
      <c r="W25" s="33"/>
    </row>
    <row r="26" spans="1:23" ht="14.25" customHeight="1">
      <c r="A26" s="116" t="s">
        <v>401</v>
      </c>
      <c r="B26" s="117" t="s">
        <v>441</v>
      </c>
      <c r="C26" s="120" t="s">
        <v>442</v>
      </c>
      <c r="D26" s="114" t="s">
        <v>293</v>
      </c>
      <c r="E26" s="15">
        <v>2100408</v>
      </c>
      <c r="F26" s="26" t="s">
        <v>443</v>
      </c>
      <c r="G26" s="26" t="s">
        <v>422</v>
      </c>
      <c r="H26" s="26" t="s">
        <v>423</v>
      </c>
      <c r="I26" s="33">
        <v>125900</v>
      </c>
      <c r="J26" s="33"/>
      <c r="K26" s="33"/>
      <c r="L26" s="33"/>
      <c r="M26" s="33"/>
      <c r="N26" s="33">
        <v>125900</v>
      </c>
      <c r="O26" s="33"/>
      <c r="P26" s="33"/>
      <c r="Q26" s="33"/>
      <c r="R26" s="33"/>
      <c r="S26" s="33"/>
      <c r="T26" s="33"/>
      <c r="U26" s="33"/>
      <c r="V26" s="33"/>
      <c r="W26" s="33"/>
    </row>
    <row r="27" spans="1:23" ht="14.25" customHeight="1">
      <c r="A27" s="116" t="s">
        <v>401</v>
      </c>
      <c r="B27" s="117" t="s">
        <v>444</v>
      </c>
      <c r="C27" s="120" t="s">
        <v>445</v>
      </c>
      <c r="D27" s="114" t="s">
        <v>293</v>
      </c>
      <c r="E27" s="15">
        <v>2100408</v>
      </c>
      <c r="F27" s="26" t="s">
        <v>443</v>
      </c>
      <c r="G27" s="26" t="s">
        <v>422</v>
      </c>
      <c r="H27" s="26" t="s">
        <v>423</v>
      </c>
      <c r="I27" s="33">
        <v>143426</v>
      </c>
      <c r="J27" s="33"/>
      <c r="K27" s="33"/>
      <c r="L27" s="33"/>
      <c r="M27" s="33"/>
      <c r="N27" s="33">
        <v>143426</v>
      </c>
      <c r="O27" s="33"/>
      <c r="P27" s="33"/>
      <c r="Q27" s="33"/>
      <c r="R27" s="33"/>
      <c r="S27" s="33"/>
      <c r="T27" s="33"/>
      <c r="U27" s="33"/>
      <c r="V27" s="33"/>
      <c r="W27" s="33"/>
    </row>
    <row r="28" spans="1:23" ht="14.25" customHeight="1">
      <c r="A28" s="116" t="s">
        <v>401</v>
      </c>
      <c r="B28" s="117" t="s">
        <v>446</v>
      </c>
      <c r="C28" s="120" t="s">
        <v>447</v>
      </c>
      <c r="D28" s="114" t="s">
        <v>293</v>
      </c>
      <c r="E28" s="15">
        <v>2100408</v>
      </c>
      <c r="F28" s="26" t="s">
        <v>443</v>
      </c>
      <c r="G28" s="26" t="s">
        <v>422</v>
      </c>
      <c r="H28" s="26" t="s">
        <v>423</v>
      </c>
      <c r="I28" s="33">
        <v>2152780.11</v>
      </c>
      <c r="J28" s="33"/>
      <c r="K28" s="33"/>
      <c r="L28" s="33"/>
      <c r="M28" s="33"/>
      <c r="N28" s="33">
        <v>2152780.11</v>
      </c>
      <c r="O28" s="33"/>
      <c r="P28" s="33"/>
      <c r="Q28" s="33"/>
      <c r="R28" s="33"/>
      <c r="S28" s="33"/>
      <c r="T28" s="33"/>
      <c r="U28" s="33"/>
      <c r="V28" s="33"/>
      <c r="W28" s="33"/>
    </row>
    <row r="29" spans="1:23" ht="14.25" customHeight="1">
      <c r="A29" s="116" t="s">
        <v>401</v>
      </c>
      <c r="B29" s="117" t="s">
        <v>448</v>
      </c>
      <c r="C29" s="120" t="s">
        <v>449</v>
      </c>
      <c r="D29" s="121" t="s">
        <v>293</v>
      </c>
      <c r="E29" s="15">
        <v>2100409</v>
      </c>
      <c r="F29" s="26" t="s">
        <v>427</v>
      </c>
      <c r="G29" s="26" t="s">
        <v>422</v>
      </c>
      <c r="H29" s="26" t="s">
        <v>423</v>
      </c>
      <c r="I29" s="33">
        <v>37088</v>
      </c>
      <c r="J29" s="33"/>
      <c r="K29" s="33"/>
      <c r="L29" s="33"/>
      <c r="M29" s="33"/>
      <c r="N29" s="33">
        <v>37088</v>
      </c>
      <c r="O29" s="33"/>
      <c r="P29" s="33"/>
      <c r="Q29" s="33"/>
      <c r="R29" s="33"/>
      <c r="S29" s="33"/>
      <c r="T29" s="33"/>
      <c r="U29" s="33"/>
      <c r="V29" s="33"/>
      <c r="W29" s="33"/>
    </row>
    <row r="30" spans="1:23" ht="14.25" customHeight="1">
      <c r="A30" s="213" t="s">
        <v>133</v>
      </c>
      <c r="B30" s="214"/>
      <c r="C30" s="214"/>
      <c r="D30" s="214"/>
      <c r="E30" s="192"/>
      <c r="F30" s="192"/>
      <c r="G30" s="192"/>
      <c r="H30" s="155"/>
      <c r="I30" s="33">
        <v>15479904.439999999</v>
      </c>
      <c r="J30" s="33">
        <v>770180</v>
      </c>
      <c r="K30" s="33">
        <v>770180</v>
      </c>
      <c r="L30" s="33"/>
      <c r="M30" s="33"/>
      <c r="N30" s="33">
        <v>2677724.44</v>
      </c>
      <c r="O30" s="33"/>
      <c r="P30" s="33"/>
      <c r="Q30" s="33"/>
      <c r="R30" s="33">
        <v>12032000</v>
      </c>
      <c r="S30" s="33">
        <v>12032000</v>
      </c>
      <c r="T30" s="33"/>
      <c r="U30" s="33"/>
      <c r="V30" s="33"/>
      <c r="W30" s="33"/>
    </row>
  </sheetData>
  <mergeCells count="28">
    <mergeCell ref="A4:W4"/>
    <mergeCell ref="A5:H5"/>
    <mergeCell ref="A6:A9"/>
    <mergeCell ref="B6:B9"/>
    <mergeCell ref="C6:C9"/>
    <mergeCell ref="D6:D9"/>
    <mergeCell ref="E6:E9"/>
    <mergeCell ref="F6:F9"/>
    <mergeCell ref="G6:G9"/>
    <mergeCell ref="H6:H9"/>
    <mergeCell ref="I6:I9"/>
    <mergeCell ref="J6:M6"/>
    <mergeCell ref="N6:P6"/>
    <mergeCell ref="A30:H30"/>
    <mergeCell ref="Q6:Q9"/>
    <mergeCell ref="R6:W6"/>
    <mergeCell ref="J7:K8"/>
    <mergeCell ref="L7:L9"/>
    <mergeCell ref="M7:M9"/>
    <mergeCell ref="N7:N9"/>
    <mergeCell ref="O7:O9"/>
    <mergeCell ref="P7:P9"/>
    <mergeCell ref="R7:R9"/>
    <mergeCell ref="S7:S9"/>
    <mergeCell ref="T7:T9"/>
    <mergeCell ref="U7:U9"/>
    <mergeCell ref="V7:V9"/>
    <mergeCell ref="W7:W9"/>
  </mergeCells>
  <phoneticPr fontId="18" type="noConversion"/>
  <printOptions horizontalCentered="1"/>
  <pageMargins left="0.37" right="0.37" top="0.56000000000000005" bottom="0.56000000000000005" header="0.48" footer="0.48"/>
  <pageSetup paperSize="9" scale="56" orientation="landscape"/>
</worksheet>
</file>

<file path=xl/worksheets/sheet9.xml><?xml version="1.0" encoding="utf-8"?>
<worksheet xmlns="http://schemas.openxmlformats.org/spreadsheetml/2006/main" xmlns:r="http://schemas.openxmlformats.org/officeDocument/2006/relationships">
  <sheetPr>
    <outlinePr summaryRight="0"/>
    <pageSetUpPr fitToPage="1"/>
  </sheetPr>
  <dimension ref="A1:J130"/>
  <sheetViews>
    <sheetView showZeros="0" topLeftCell="C1" workbookViewId="0">
      <pane ySplit="1" topLeftCell="A89" activePane="bottomLeft" state="frozen"/>
      <selection pane="bottomLeft" activeCell="A128" sqref="A128:A130"/>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spans="1:10" ht="12" customHeight="1">
      <c r="A1" s="1"/>
      <c r="B1" s="1"/>
      <c r="C1" s="1"/>
      <c r="D1" s="1"/>
      <c r="E1" s="1"/>
      <c r="F1" s="1"/>
      <c r="G1" s="1"/>
      <c r="H1" s="1"/>
      <c r="I1" s="1"/>
      <c r="J1" s="1"/>
    </row>
    <row r="2" spans="1:10" ht="18" customHeight="1">
      <c r="A2" s="1"/>
      <c r="B2" s="1"/>
      <c r="C2" s="1"/>
      <c r="D2" s="1"/>
      <c r="E2" s="1"/>
      <c r="F2" s="1"/>
      <c r="G2" s="1"/>
      <c r="H2" s="1"/>
      <c r="I2" s="1"/>
      <c r="J2" s="1"/>
    </row>
    <row r="3" spans="1:10" ht="30" customHeight="1">
      <c r="J3" s="3" t="s">
        <v>167</v>
      </c>
    </row>
    <row r="4" spans="1:10" ht="27" customHeight="1">
      <c r="A4" s="223" t="str">
        <f>"2025"&amp;"年部门项目支出绩效目标表"</f>
        <v>2025年部门项目支出绩效目标表</v>
      </c>
      <c r="B4" s="200"/>
      <c r="C4" s="200"/>
      <c r="D4" s="200"/>
      <c r="E4" s="200"/>
      <c r="F4" s="199"/>
      <c r="G4" s="200"/>
      <c r="H4" s="199"/>
      <c r="I4" s="199"/>
      <c r="J4" s="200"/>
    </row>
    <row r="5" spans="1:10" ht="44.25" customHeight="1">
      <c r="A5" s="201" t="str">
        <f>"单位名称："&amp;"昆明市呈贡区洛龙街道社区卫生服务中心"</f>
        <v>单位名称：昆明市呈贡区洛龙街道社区卫生服务中心</v>
      </c>
      <c r="B5" s="131"/>
      <c r="C5" s="131"/>
      <c r="D5" s="131"/>
      <c r="E5" s="131"/>
      <c r="F5" s="131"/>
      <c r="G5" s="131"/>
      <c r="H5" s="131"/>
    </row>
    <row r="6" spans="1:10" ht="18.75" customHeight="1">
      <c r="A6" s="24" t="s">
        <v>145</v>
      </c>
      <c r="B6" s="24" t="s">
        <v>168</v>
      </c>
      <c r="C6" s="24" t="s">
        <v>169</v>
      </c>
      <c r="D6" s="24" t="s">
        <v>170</v>
      </c>
      <c r="E6" s="24" t="s">
        <v>171</v>
      </c>
      <c r="F6" s="25" t="s">
        <v>172</v>
      </c>
      <c r="G6" s="24" t="s">
        <v>173</v>
      </c>
      <c r="H6" s="25" t="s">
        <v>174</v>
      </c>
      <c r="I6" s="25" t="s">
        <v>175</v>
      </c>
      <c r="J6" s="24" t="s">
        <v>176</v>
      </c>
    </row>
    <row r="7" spans="1:10" ht="42" customHeight="1">
      <c r="A7" s="55">
        <v>1</v>
      </c>
      <c r="B7" s="55">
        <v>2</v>
      </c>
      <c r="C7" s="55">
        <v>3</v>
      </c>
      <c r="D7" s="55">
        <v>4</v>
      </c>
      <c r="E7" s="55">
        <v>5</v>
      </c>
      <c r="F7" s="18">
        <v>6</v>
      </c>
      <c r="G7" s="55">
        <v>7</v>
      </c>
      <c r="H7" s="18">
        <v>8</v>
      </c>
      <c r="I7" s="18">
        <v>9</v>
      </c>
      <c r="J7" s="55">
        <v>10</v>
      </c>
    </row>
    <row r="8" spans="1:10" ht="42" customHeight="1">
      <c r="A8" s="15" t="s">
        <v>293</v>
      </c>
      <c r="B8" s="26"/>
      <c r="C8" s="26"/>
      <c r="D8" s="26"/>
      <c r="E8" s="27"/>
      <c r="F8" s="112"/>
      <c r="G8" s="27"/>
      <c r="H8" s="112"/>
      <c r="I8" s="112"/>
      <c r="J8" s="27"/>
    </row>
    <row r="9" spans="1:10" ht="12" customHeight="1">
      <c r="A9" s="221" t="s">
        <v>316</v>
      </c>
      <c r="B9" s="222" t="s">
        <v>317</v>
      </c>
      <c r="C9" s="98" t="s">
        <v>262</v>
      </c>
      <c r="D9" s="98" t="s">
        <v>263</v>
      </c>
      <c r="E9" s="15" t="s">
        <v>318</v>
      </c>
      <c r="F9" s="98" t="s">
        <v>319</v>
      </c>
      <c r="G9" s="15" t="s">
        <v>320</v>
      </c>
      <c r="H9" s="98" t="s">
        <v>321</v>
      </c>
      <c r="I9" s="98" t="s">
        <v>322</v>
      </c>
      <c r="J9" s="15" t="s">
        <v>318</v>
      </c>
    </row>
    <row r="10" spans="1:10" ht="12" customHeight="1">
      <c r="A10" s="221" t="s">
        <v>323</v>
      </c>
      <c r="B10" s="222" t="s">
        <v>317</v>
      </c>
      <c r="C10" s="98" t="s">
        <v>262</v>
      </c>
      <c r="D10" s="98" t="s">
        <v>278</v>
      </c>
      <c r="E10" s="15" t="s">
        <v>324</v>
      </c>
      <c r="F10" s="98" t="s">
        <v>319</v>
      </c>
      <c r="G10" s="15" t="s">
        <v>325</v>
      </c>
      <c r="H10" s="98" t="s">
        <v>267</v>
      </c>
      <c r="I10" s="98" t="s">
        <v>322</v>
      </c>
      <c r="J10" s="15" t="s">
        <v>324</v>
      </c>
    </row>
    <row r="11" spans="1:10" ht="12" customHeight="1">
      <c r="A11" s="221" t="s">
        <v>323</v>
      </c>
      <c r="B11" s="222" t="s">
        <v>317</v>
      </c>
      <c r="C11" s="98" t="s">
        <v>262</v>
      </c>
      <c r="D11" s="98" t="s">
        <v>281</v>
      </c>
      <c r="E11" s="15" t="s">
        <v>326</v>
      </c>
      <c r="F11" s="98" t="s">
        <v>319</v>
      </c>
      <c r="G11" s="15" t="s">
        <v>327</v>
      </c>
      <c r="H11" s="98" t="s">
        <v>267</v>
      </c>
      <c r="I11" s="98" t="s">
        <v>322</v>
      </c>
      <c r="J11" s="15" t="s">
        <v>326</v>
      </c>
    </row>
    <row r="12" spans="1:10" ht="12" customHeight="1">
      <c r="A12" s="221" t="s">
        <v>323</v>
      </c>
      <c r="B12" s="222" t="s">
        <v>317</v>
      </c>
      <c r="C12" s="98" t="s">
        <v>289</v>
      </c>
      <c r="D12" s="98" t="s">
        <v>290</v>
      </c>
      <c r="E12" s="15" t="s">
        <v>328</v>
      </c>
      <c r="F12" s="98" t="s">
        <v>319</v>
      </c>
      <c r="G12" s="15" t="s">
        <v>84</v>
      </c>
      <c r="H12" s="98" t="s">
        <v>267</v>
      </c>
      <c r="I12" s="98" t="s">
        <v>322</v>
      </c>
      <c r="J12" s="15" t="s">
        <v>328</v>
      </c>
    </row>
    <row r="13" spans="1:10" ht="12" customHeight="1">
      <c r="A13" s="221" t="s">
        <v>323</v>
      </c>
      <c r="B13" s="222" t="s">
        <v>317</v>
      </c>
      <c r="C13" s="98" t="s">
        <v>289</v>
      </c>
      <c r="D13" s="98" t="s">
        <v>329</v>
      </c>
      <c r="E13" s="15" t="s">
        <v>330</v>
      </c>
      <c r="F13" s="98" t="s">
        <v>319</v>
      </c>
      <c r="G13" s="15" t="s">
        <v>331</v>
      </c>
      <c r="H13" s="98" t="s">
        <v>267</v>
      </c>
      <c r="I13" s="98" t="s">
        <v>322</v>
      </c>
      <c r="J13" s="15" t="s">
        <v>330</v>
      </c>
    </row>
    <row r="14" spans="1:10" ht="12" customHeight="1">
      <c r="A14" s="221" t="s">
        <v>323</v>
      </c>
      <c r="B14" s="222" t="s">
        <v>317</v>
      </c>
      <c r="C14" s="98" t="s">
        <v>332</v>
      </c>
      <c r="D14" s="98" t="s">
        <v>333</v>
      </c>
      <c r="E14" s="15" t="s">
        <v>334</v>
      </c>
      <c r="F14" s="98" t="s">
        <v>335</v>
      </c>
      <c r="G14" s="15" t="s">
        <v>336</v>
      </c>
      <c r="H14" s="98" t="s">
        <v>267</v>
      </c>
      <c r="I14" s="98" t="s">
        <v>322</v>
      </c>
      <c r="J14" s="15" t="s">
        <v>337</v>
      </c>
    </row>
    <row r="15" spans="1:10" ht="12" customHeight="1">
      <c r="A15" s="221" t="s">
        <v>338</v>
      </c>
      <c r="B15" s="222" t="s">
        <v>339</v>
      </c>
      <c r="C15" s="98" t="s">
        <v>262</v>
      </c>
      <c r="D15" s="98" t="s">
        <v>263</v>
      </c>
      <c r="E15" s="15" t="s">
        <v>340</v>
      </c>
      <c r="F15" s="98" t="s">
        <v>319</v>
      </c>
      <c r="G15" s="15" t="s">
        <v>327</v>
      </c>
      <c r="H15" s="98" t="s">
        <v>267</v>
      </c>
      <c r="I15" s="98" t="s">
        <v>322</v>
      </c>
      <c r="J15" s="15" t="s">
        <v>341</v>
      </c>
    </row>
    <row r="16" spans="1:10" ht="12" customHeight="1">
      <c r="A16" s="221" t="s">
        <v>302</v>
      </c>
      <c r="B16" s="222" t="s">
        <v>339</v>
      </c>
      <c r="C16" s="98" t="s">
        <v>262</v>
      </c>
      <c r="D16" s="98" t="s">
        <v>263</v>
      </c>
      <c r="E16" s="15" t="s">
        <v>340</v>
      </c>
      <c r="F16" s="98" t="s">
        <v>319</v>
      </c>
      <c r="G16" s="15" t="s">
        <v>342</v>
      </c>
      <c r="H16" s="98" t="s">
        <v>343</v>
      </c>
      <c r="I16" s="98" t="s">
        <v>322</v>
      </c>
      <c r="J16" s="15" t="s">
        <v>344</v>
      </c>
    </row>
    <row r="17" spans="1:10" ht="12" customHeight="1">
      <c r="A17" s="221" t="s">
        <v>302</v>
      </c>
      <c r="B17" s="222" t="s">
        <v>339</v>
      </c>
      <c r="C17" s="98" t="s">
        <v>262</v>
      </c>
      <c r="D17" s="98" t="s">
        <v>278</v>
      </c>
      <c r="E17" s="15" t="s">
        <v>345</v>
      </c>
      <c r="F17" s="98" t="s">
        <v>335</v>
      </c>
      <c r="G17" s="15" t="s">
        <v>327</v>
      </c>
      <c r="H17" s="98" t="s">
        <v>267</v>
      </c>
      <c r="I17" s="98" t="s">
        <v>322</v>
      </c>
      <c r="J17" s="15" t="s">
        <v>346</v>
      </c>
    </row>
    <row r="18" spans="1:10" ht="12" customHeight="1">
      <c r="A18" s="221" t="s">
        <v>302</v>
      </c>
      <c r="B18" s="222" t="s">
        <v>339</v>
      </c>
      <c r="C18" s="98" t="s">
        <v>289</v>
      </c>
      <c r="D18" s="98" t="s">
        <v>290</v>
      </c>
      <c r="E18" s="15" t="s">
        <v>347</v>
      </c>
      <c r="F18" s="98" t="s">
        <v>348</v>
      </c>
      <c r="G18" s="15" t="s">
        <v>342</v>
      </c>
      <c r="H18" s="98" t="s">
        <v>343</v>
      </c>
      <c r="I18" s="98" t="s">
        <v>322</v>
      </c>
      <c r="J18" s="15" t="s">
        <v>349</v>
      </c>
    </row>
    <row r="19" spans="1:10" ht="12" customHeight="1">
      <c r="A19" s="221" t="s">
        <v>302</v>
      </c>
      <c r="B19" s="222" t="s">
        <v>339</v>
      </c>
      <c r="C19" s="98" t="s">
        <v>332</v>
      </c>
      <c r="D19" s="98" t="s">
        <v>333</v>
      </c>
      <c r="E19" s="15" t="s">
        <v>350</v>
      </c>
      <c r="F19" s="98" t="s">
        <v>335</v>
      </c>
      <c r="G19" s="15" t="s">
        <v>351</v>
      </c>
      <c r="H19" s="98" t="s">
        <v>267</v>
      </c>
      <c r="I19" s="98" t="s">
        <v>322</v>
      </c>
      <c r="J19" s="15" t="s">
        <v>352</v>
      </c>
    </row>
    <row r="20" spans="1:10" ht="12" customHeight="1">
      <c r="A20" s="221" t="s">
        <v>313</v>
      </c>
      <c r="B20" s="222" t="s">
        <v>353</v>
      </c>
      <c r="C20" s="98" t="s">
        <v>262</v>
      </c>
      <c r="D20" s="98" t="s">
        <v>263</v>
      </c>
      <c r="E20" s="15" t="s">
        <v>354</v>
      </c>
      <c r="F20" s="98" t="s">
        <v>319</v>
      </c>
      <c r="G20" s="15" t="s">
        <v>80</v>
      </c>
      <c r="H20" s="98" t="s">
        <v>355</v>
      </c>
      <c r="I20" s="98" t="s">
        <v>322</v>
      </c>
      <c r="J20" s="15" t="s">
        <v>354</v>
      </c>
    </row>
    <row r="21" spans="1:10" ht="12" customHeight="1">
      <c r="A21" s="221" t="s">
        <v>313</v>
      </c>
      <c r="B21" s="222" t="s">
        <v>353</v>
      </c>
      <c r="C21" s="98" t="s">
        <v>262</v>
      </c>
      <c r="D21" s="98" t="s">
        <v>278</v>
      </c>
      <c r="E21" s="15" t="s">
        <v>356</v>
      </c>
      <c r="F21" s="98" t="s">
        <v>335</v>
      </c>
      <c r="G21" s="15" t="s">
        <v>80</v>
      </c>
      <c r="H21" s="98" t="s">
        <v>357</v>
      </c>
      <c r="I21" s="98" t="s">
        <v>322</v>
      </c>
      <c r="J21" s="15" t="s">
        <v>358</v>
      </c>
    </row>
    <row r="22" spans="1:10" ht="12" customHeight="1">
      <c r="A22" s="221" t="s">
        <v>313</v>
      </c>
      <c r="B22" s="222" t="s">
        <v>353</v>
      </c>
      <c r="C22" s="98" t="s">
        <v>289</v>
      </c>
      <c r="D22" s="98" t="s">
        <v>290</v>
      </c>
      <c r="E22" s="15" t="s">
        <v>359</v>
      </c>
      <c r="F22" s="98" t="s">
        <v>335</v>
      </c>
      <c r="G22" s="15" t="s">
        <v>89</v>
      </c>
      <c r="H22" s="98" t="s">
        <v>267</v>
      </c>
      <c r="I22" s="98" t="s">
        <v>322</v>
      </c>
      <c r="J22" s="15" t="s">
        <v>359</v>
      </c>
    </row>
    <row r="23" spans="1:10" ht="12" customHeight="1">
      <c r="A23" s="221" t="s">
        <v>313</v>
      </c>
      <c r="B23" s="222" t="s">
        <v>353</v>
      </c>
      <c r="C23" s="98" t="s">
        <v>289</v>
      </c>
      <c r="D23" s="98" t="s">
        <v>329</v>
      </c>
      <c r="E23" s="15" t="s">
        <v>360</v>
      </c>
      <c r="F23" s="98" t="s">
        <v>319</v>
      </c>
      <c r="G23" s="15" t="s">
        <v>80</v>
      </c>
      <c r="H23" s="98" t="s">
        <v>361</v>
      </c>
      <c r="I23" s="98" t="s">
        <v>362</v>
      </c>
      <c r="J23" s="15" t="s">
        <v>360</v>
      </c>
    </row>
    <row r="24" spans="1:10" ht="12" customHeight="1">
      <c r="A24" s="221" t="s">
        <v>313</v>
      </c>
      <c r="B24" s="222" t="s">
        <v>353</v>
      </c>
      <c r="C24" s="98" t="s">
        <v>332</v>
      </c>
      <c r="D24" s="98" t="s">
        <v>333</v>
      </c>
      <c r="E24" s="15" t="s">
        <v>363</v>
      </c>
      <c r="F24" s="98" t="s">
        <v>364</v>
      </c>
      <c r="G24" s="15" t="s">
        <v>365</v>
      </c>
      <c r="H24" s="98" t="s">
        <v>267</v>
      </c>
      <c r="I24" s="98" t="s">
        <v>322</v>
      </c>
      <c r="J24" s="15" t="s">
        <v>366</v>
      </c>
    </row>
    <row r="25" spans="1:10" ht="12" customHeight="1">
      <c r="A25" s="221" t="s">
        <v>295</v>
      </c>
      <c r="B25" s="222" t="s">
        <v>367</v>
      </c>
      <c r="C25" s="98" t="s">
        <v>262</v>
      </c>
      <c r="D25" s="98" t="s">
        <v>263</v>
      </c>
      <c r="E25" s="15" t="s">
        <v>368</v>
      </c>
      <c r="F25" s="98" t="s">
        <v>319</v>
      </c>
      <c r="G25" s="15" t="s">
        <v>320</v>
      </c>
      <c r="H25" s="98" t="s">
        <v>321</v>
      </c>
      <c r="I25" s="98" t="s">
        <v>322</v>
      </c>
      <c r="J25" s="15" t="s">
        <v>368</v>
      </c>
    </row>
    <row r="26" spans="1:10" ht="12" customHeight="1">
      <c r="A26" s="221" t="s">
        <v>295</v>
      </c>
      <c r="B26" s="222" t="s">
        <v>367</v>
      </c>
      <c r="C26" s="98" t="s">
        <v>262</v>
      </c>
      <c r="D26" s="98" t="s">
        <v>278</v>
      </c>
      <c r="E26" s="15" t="s">
        <v>324</v>
      </c>
      <c r="F26" s="98" t="s">
        <v>319</v>
      </c>
      <c r="G26" s="15" t="s">
        <v>369</v>
      </c>
      <c r="H26" s="98" t="s">
        <v>267</v>
      </c>
      <c r="I26" s="98" t="s">
        <v>322</v>
      </c>
      <c r="J26" s="15" t="s">
        <v>324</v>
      </c>
    </row>
    <row r="27" spans="1:10" ht="12" customHeight="1">
      <c r="A27" s="221" t="s">
        <v>295</v>
      </c>
      <c r="B27" s="222" t="s">
        <v>367</v>
      </c>
      <c r="C27" s="98" t="s">
        <v>262</v>
      </c>
      <c r="D27" s="98" t="s">
        <v>281</v>
      </c>
      <c r="E27" s="15" t="s">
        <v>370</v>
      </c>
      <c r="F27" s="98" t="s">
        <v>319</v>
      </c>
      <c r="G27" s="15" t="s">
        <v>327</v>
      </c>
      <c r="H27" s="98" t="s">
        <v>267</v>
      </c>
      <c r="I27" s="98" t="s">
        <v>322</v>
      </c>
      <c r="J27" s="15" t="s">
        <v>370</v>
      </c>
    </row>
    <row r="28" spans="1:10" ht="12" customHeight="1">
      <c r="A28" s="221" t="s">
        <v>295</v>
      </c>
      <c r="B28" s="222" t="s">
        <v>367</v>
      </c>
      <c r="C28" s="98" t="s">
        <v>289</v>
      </c>
      <c r="D28" s="98" t="s">
        <v>329</v>
      </c>
      <c r="E28" s="15" t="s">
        <v>371</v>
      </c>
      <c r="F28" s="98" t="s">
        <v>335</v>
      </c>
      <c r="G28" s="15" t="s">
        <v>372</v>
      </c>
      <c r="H28" s="98" t="s">
        <v>267</v>
      </c>
      <c r="I28" s="98" t="s">
        <v>322</v>
      </c>
      <c r="J28" s="15" t="s">
        <v>371</v>
      </c>
    </row>
    <row r="29" spans="1:10" ht="12" customHeight="1">
      <c r="A29" s="221" t="s">
        <v>295</v>
      </c>
      <c r="B29" s="222" t="s">
        <v>367</v>
      </c>
      <c r="C29" s="98" t="s">
        <v>332</v>
      </c>
      <c r="D29" s="98" t="s">
        <v>333</v>
      </c>
      <c r="E29" s="15" t="s">
        <v>373</v>
      </c>
      <c r="F29" s="98" t="s">
        <v>335</v>
      </c>
      <c r="G29" s="15" t="s">
        <v>374</v>
      </c>
      <c r="H29" s="98" t="s">
        <v>267</v>
      </c>
      <c r="I29" s="98" t="s">
        <v>322</v>
      </c>
      <c r="J29" s="15" t="s">
        <v>373</v>
      </c>
    </row>
    <row r="30" spans="1:10" ht="12" customHeight="1">
      <c r="A30" s="221" t="s">
        <v>298</v>
      </c>
      <c r="B30" s="222" t="s">
        <v>375</v>
      </c>
      <c r="C30" s="98" t="s">
        <v>262</v>
      </c>
      <c r="D30" s="98" t="s">
        <v>263</v>
      </c>
      <c r="E30" s="15" t="s">
        <v>376</v>
      </c>
      <c r="F30" s="98" t="s">
        <v>319</v>
      </c>
      <c r="G30" s="15" t="s">
        <v>83</v>
      </c>
      <c r="H30" s="98" t="s">
        <v>377</v>
      </c>
      <c r="I30" s="98" t="s">
        <v>322</v>
      </c>
      <c r="J30" s="15" t="s">
        <v>376</v>
      </c>
    </row>
    <row r="31" spans="1:10" ht="12" customHeight="1">
      <c r="A31" s="221" t="s">
        <v>298</v>
      </c>
      <c r="B31" s="222" t="s">
        <v>375</v>
      </c>
      <c r="C31" s="98" t="s">
        <v>262</v>
      </c>
      <c r="D31" s="98" t="s">
        <v>278</v>
      </c>
      <c r="E31" s="15" t="s">
        <v>378</v>
      </c>
      <c r="F31" s="98" t="s">
        <v>319</v>
      </c>
      <c r="G31" s="15" t="s">
        <v>83</v>
      </c>
      <c r="H31" s="98" t="s">
        <v>377</v>
      </c>
      <c r="I31" s="98" t="s">
        <v>322</v>
      </c>
      <c r="J31" s="15" t="s">
        <v>378</v>
      </c>
    </row>
    <row r="32" spans="1:10" ht="12" customHeight="1">
      <c r="A32" s="221" t="s">
        <v>298</v>
      </c>
      <c r="B32" s="222" t="s">
        <v>375</v>
      </c>
      <c r="C32" s="98" t="s">
        <v>262</v>
      </c>
      <c r="D32" s="98" t="s">
        <v>286</v>
      </c>
      <c r="E32" s="15" t="s">
        <v>379</v>
      </c>
      <c r="F32" s="98" t="s">
        <v>319</v>
      </c>
      <c r="G32" s="15" t="s">
        <v>380</v>
      </c>
      <c r="H32" s="98" t="s">
        <v>381</v>
      </c>
      <c r="I32" s="98" t="s">
        <v>322</v>
      </c>
      <c r="J32" s="15" t="s">
        <v>382</v>
      </c>
    </row>
    <row r="33" spans="1:10" ht="12" customHeight="1">
      <c r="A33" s="221" t="s">
        <v>298</v>
      </c>
      <c r="B33" s="222" t="s">
        <v>375</v>
      </c>
      <c r="C33" s="98" t="s">
        <v>289</v>
      </c>
      <c r="D33" s="98" t="s">
        <v>329</v>
      </c>
      <c r="E33" s="15" t="s">
        <v>383</v>
      </c>
      <c r="F33" s="98" t="s">
        <v>319</v>
      </c>
      <c r="G33" s="15" t="s">
        <v>83</v>
      </c>
      <c r="H33" s="98" t="s">
        <v>377</v>
      </c>
      <c r="I33" s="98" t="s">
        <v>322</v>
      </c>
      <c r="J33" s="15" t="s">
        <v>383</v>
      </c>
    </row>
    <row r="34" spans="1:10" ht="12" customHeight="1">
      <c r="A34" s="221" t="s">
        <v>298</v>
      </c>
      <c r="B34" s="222" t="s">
        <v>375</v>
      </c>
      <c r="C34" s="98" t="s">
        <v>332</v>
      </c>
      <c r="D34" s="98" t="s">
        <v>333</v>
      </c>
      <c r="E34" s="15" t="s">
        <v>384</v>
      </c>
      <c r="F34" s="98" t="s">
        <v>335</v>
      </c>
      <c r="G34" s="15" t="s">
        <v>336</v>
      </c>
      <c r="H34" s="98" t="s">
        <v>267</v>
      </c>
      <c r="I34" s="98" t="s">
        <v>322</v>
      </c>
      <c r="J34" s="15" t="s">
        <v>384</v>
      </c>
    </row>
    <row r="35" spans="1:10" ht="12" customHeight="1">
      <c r="A35" s="221" t="s">
        <v>297</v>
      </c>
      <c r="B35" s="222" t="s">
        <v>385</v>
      </c>
      <c r="C35" s="98" t="s">
        <v>262</v>
      </c>
      <c r="D35" s="98" t="s">
        <v>263</v>
      </c>
      <c r="E35" s="15" t="s">
        <v>386</v>
      </c>
      <c r="F35" s="98" t="s">
        <v>319</v>
      </c>
      <c r="G35" s="15" t="s">
        <v>327</v>
      </c>
      <c r="H35" s="98" t="s">
        <v>267</v>
      </c>
      <c r="I35" s="98" t="s">
        <v>322</v>
      </c>
      <c r="J35" s="15" t="s">
        <v>386</v>
      </c>
    </row>
    <row r="36" spans="1:10" ht="12" customHeight="1">
      <c r="A36" s="221" t="s">
        <v>297</v>
      </c>
      <c r="B36" s="222" t="s">
        <v>385</v>
      </c>
      <c r="C36" s="98" t="s">
        <v>262</v>
      </c>
      <c r="D36" s="98" t="s">
        <v>278</v>
      </c>
      <c r="E36" s="15" t="s">
        <v>387</v>
      </c>
      <c r="F36" s="98" t="s">
        <v>319</v>
      </c>
      <c r="G36" s="15" t="s">
        <v>327</v>
      </c>
      <c r="H36" s="98" t="s">
        <v>267</v>
      </c>
      <c r="I36" s="98" t="s">
        <v>322</v>
      </c>
      <c r="J36" s="15" t="s">
        <v>387</v>
      </c>
    </row>
    <row r="37" spans="1:10" ht="12" customHeight="1">
      <c r="A37" s="221" t="s">
        <v>297</v>
      </c>
      <c r="B37" s="222" t="s">
        <v>385</v>
      </c>
      <c r="C37" s="98" t="s">
        <v>262</v>
      </c>
      <c r="D37" s="98" t="s">
        <v>278</v>
      </c>
      <c r="E37" s="15" t="s">
        <v>388</v>
      </c>
      <c r="F37" s="98" t="s">
        <v>319</v>
      </c>
      <c r="G37" s="15" t="s">
        <v>389</v>
      </c>
      <c r="H37" s="98" t="s">
        <v>361</v>
      </c>
      <c r="I37" s="98" t="s">
        <v>362</v>
      </c>
      <c r="J37" s="15" t="s">
        <v>388</v>
      </c>
    </row>
    <row r="38" spans="1:10" ht="12" customHeight="1">
      <c r="A38" s="221" t="s">
        <v>297</v>
      </c>
      <c r="B38" s="222" t="s">
        <v>385</v>
      </c>
      <c r="C38" s="98" t="s">
        <v>289</v>
      </c>
      <c r="D38" s="98" t="s">
        <v>390</v>
      </c>
      <c r="E38" s="15" t="s">
        <v>391</v>
      </c>
      <c r="F38" s="98" t="s">
        <v>319</v>
      </c>
      <c r="G38" s="15" t="s">
        <v>392</v>
      </c>
      <c r="H38" s="98" t="s">
        <v>361</v>
      </c>
      <c r="I38" s="98" t="s">
        <v>362</v>
      </c>
      <c r="J38" s="15" t="s">
        <v>391</v>
      </c>
    </row>
    <row r="39" spans="1:10" ht="12" customHeight="1">
      <c r="A39" s="221" t="s">
        <v>297</v>
      </c>
      <c r="B39" s="222" t="s">
        <v>385</v>
      </c>
      <c r="C39" s="98" t="s">
        <v>332</v>
      </c>
      <c r="D39" s="98" t="s">
        <v>333</v>
      </c>
      <c r="E39" s="15" t="s">
        <v>393</v>
      </c>
      <c r="F39" s="98" t="s">
        <v>335</v>
      </c>
      <c r="G39" s="15" t="s">
        <v>374</v>
      </c>
      <c r="H39" s="98" t="s">
        <v>267</v>
      </c>
      <c r="I39" s="98" t="s">
        <v>322</v>
      </c>
      <c r="J39" s="15" t="s">
        <v>393</v>
      </c>
    </row>
    <row r="40" spans="1:10" ht="12" customHeight="1">
      <c r="A40" s="221" t="s">
        <v>306</v>
      </c>
      <c r="B40" s="222" t="s">
        <v>394</v>
      </c>
      <c r="C40" s="98" t="s">
        <v>262</v>
      </c>
      <c r="D40" s="98" t="s">
        <v>263</v>
      </c>
      <c r="E40" s="15" t="s">
        <v>354</v>
      </c>
      <c r="F40" s="98" t="s">
        <v>319</v>
      </c>
      <c r="G40" s="15" t="s">
        <v>80</v>
      </c>
      <c r="H40" s="98" t="s">
        <v>355</v>
      </c>
      <c r="I40" s="98" t="s">
        <v>322</v>
      </c>
      <c r="J40" s="15" t="s">
        <v>354</v>
      </c>
    </row>
    <row r="41" spans="1:10" ht="12" customHeight="1">
      <c r="A41" s="221" t="s">
        <v>306</v>
      </c>
      <c r="B41" s="222" t="s">
        <v>394</v>
      </c>
      <c r="C41" s="98" t="s">
        <v>262</v>
      </c>
      <c r="D41" s="98" t="s">
        <v>278</v>
      </c>
      <c r="E41" s="15" t="s">
        <v>395</v>
      </c>
      <c r="F41" s="98" t="s">
        <v>335</v>
      </c>
      <c r="G41" s="15" t="s">
        <v>80</v>
      </c>
      <c r="H41" s="98" t="s">
        <v>357</v>
      </c>
      <c r="I41" s="98" t="s">
        <v>322</v>
      </c>
      <c r="J41" s="15" t="s">
        <v>395</v>
      </c>
    </row>
    <row r="42" spans="1:10" ht="12" customHeight="1">
      <c r="A42" s="221" t="s">
        <v>306</v>
      </c>
      <c r="B42" s="222" t="s">
        <v>394</v>
      </c>
      <c r="C42" s="98" t="s">
        <v>289</v>
      </c>
      <c r="D42" s="98" t="s">
        <v>290</v>
      </c>
      <c r="E42" s="15" t="s">
        <v>396</v>
      </c>
      <c r="F42" s="98" t="s">
        <v>335</v>
      </c>
      <c r="G42" s="15" t="s">
        <v>397</v>
      </c>
      <c r="H42" s="98" t="s">
        <v>343</v>
      </c>
      <c r="I42" s="98" t="s">
        <v>322</v>
      </c>
      <c r="J42" s="15" t="s">
        <v>396</v>
      </c>
    </row>
    <row r="43" spans="1:10" ht="12" customHeight="1">
      <c r="A43" s="221" t="s">
        <v>306</v>
      </c>
      <c r="B43" s="222" t="s">
        <v>394</v>
      </c>
      <c r="C43" s="98" t="s">
        <v>289</v>
      </c>
      <c r="D43" s="98" t="s">
        <v>390</v>
      </c>
      <c r="E43" s="15" t="s">
        <v>360</v>
      </c>
      <c r="F43" s="98" t="s">
        <v>319</v>
      </c>
      <c r="G43" s="15" t="s">
        <v>80</v>
      </c>
      <c r="H43" s="98" t="s">
        <v>361</v>
      </c>
      <c r="I43" s="98" t="s">
        <v>362</v>
      </c>
      <c r="J43" s="15" t="s">
        <v>360</v>
      </c>
    </row>
    <row r="44" spans="1:10" ht="12" customHeight="1">
      <c r="A44" s="221" t="s">
        <v>306</v>
      </c>
      <c r="B44" s="222" t="s">
        <v>394</v>
      </c>
      <c r="C44" s="98" t="s">
        <v>332</v>
      </c>
      <c r="D44" s="98" t="s">
        <v>333</v>
      </c>
      <c r="E44" s="15" t="s">
        <v>363</v>
      </c>
      <c r="F44" s="98" t="s">
        <v>319</v>
      </c>
      <c r="G44" s="15" t="s">
        <v>365</v>
      </c>
      <c r="H44" s="98" t="s">
        <v>267</v>
      </c>
      <c r="I44" s="98" t="s">
        <v>362</v>
      </c>
      <c r="J44" s="15" t="s">
        <v>384</v>
      </c>
    </row>
    <row r="45" spans="1:10" ht="12" customHeight="1">
      <c r="A45" s="221" t="s">
        <v>310</v>
      </c>
      <c r="B45" s="222" t="s">
        <v>398</v>
      </c>
      <c r="C45" s="98" t="s">
        <v>262</v>
      </c>
      <c r="D45" s="98" t="s">
        <v>263</v>
      </c>
      <c r="E45" s="15" t="s">
        <v>354</v>
      </c>
      <c r="F45" s="98" t="s">
        <v>319</v>
      </c>
      <c r="G45" s="15" t="s">
        <v>80</v>
      </c>
      <c r="H45" s="98" t="s">
        <v>355</v>
      </c>
      <c r="I45" s="98" t="s">
        <v>322</v>
      </c>
      <c r="J45" s="15" t="s">
        <v>354</v>
      </c>
    </row>
    <row r="46" spans="1:10" ht="12" customHeight="1">
      <c r="A46" s="221" t="s">
        <v>310</v>
      </c>
      <c r="B46" s="222" t="s">
        <v>398</v>
      </c>
      <c r="C46" s="98" t="s">
        <v>262</v>
      </c>
      <c r="D46" s="98" t="s">
        <v>278</v>
      </c>
      <c r="E46" s="15" t="s">
        <v>399</v>
      </c>
      <c r="F46" s="98" t="s">
        <v>319</v>
      </c>
      <c r="G46" s="15" t="s">
        <v>80</v>
      </c>
      <c r="H46" s="98" t="s">
        <v>357</v>
      </c>
      <c r="I46" s="98" t="s">
        <v>322</v>
      </c>
      <c r="J46" s="15" t="s">
        <v>399</v>
      </c>
    </row>
    <row r="47" spans="1:10" ht="12" customHeight="1">
      <c r="A47" s="221" t="s">
        <v>310</v>
      </c>
      <c r="B47" s="222" t="s">
        <v>398</v>
      </c>
      <c r="C47" s="98" t="s">
        <v>289</v>
      </c>
      <c r="D47" s="98" t="s">
        <v>290</v>
      </c>
      <c r="E47" s="15" t="s">
        <v>400</v>
      </c>
      <c r="F47" s="98" t="s">
        <v>335</v>
      </c>
      <c r="G47" s="15" t="s">
        <v>89</v>
      </c>
      <c r="H47" s="98" t="s">
        <v>267</v>
      </c>
      <c r="I47" s="98" t="s">
        <v>322</v>
      </c>
      <c r="J47" s="15" t="s">
        <v>400</v>
      </c>
    </row>
    <row r="48" spans="1:10" ht="12" customHeight="1">
      <c r="A48" s="221" t="s">
        <v>310</v>
      </c>
      <c r="B48" s="222" t="s">
        <v>398</v>
      </c>
      <c r="C48" s="98" t="s">
        <v>289</v>
      </c>
      <c r="D48" s="98" t="s">
        <v>329</v>
      </c>
      <c r="E48" s="15" t="s">
        <v>360</v>
      </c>
      <c r="F48" s="98" t="s">
        <v>319</v>
      </c>
      <c r="G48" s="15" t="s">
        <v>80</v>
      </c>
      <c r="H48" s="98" t="s">
        <v>361</v>
      </c>
      <c r="I48" s="98" t="s">
        <v>322</v>
      </c>
      <c r="J48" s="15" t="s">
        <v>360</v>
      </c>
    </row>
    <row r="49" spans="1:10" ht="12" customHeight="1">
      <c r="A49" s="221" t="s">
        <v>310</v>
      </c>
      <c r="B49" s="222" t="s">
        <v>398</v>
      </c>
      <c r="C49" s="98" t="s">
        <v>332</v>
      </c>
      <c r="D49" s="98" t="s">
        <v>333</v>
      </c>
      <c r="E49" s="15" t="s">
        <v>363</v>
      </c>
      <c r="F49" s="98" t="s">
        <v>364</v>
      </c>
      <c r="G49" s="15" t="s">
        <v>365</v>
      </c>
      <c r="H49" s="98" t="s">
        <v>267</v>
      </c>
      <c r="I49" s="98" t="s">
        <v>322</v>
      </c>
      <c r="J49" s="15" t="s">
        <v>363</v>
      </c>
    </row>
    <row r="50" spans="1:10" ht="12" customHeight="1">
      <c r="A50" s="299" t="s">
        <v>546</v>
      </c>
      <c r="B50" s="299" t="s">
        <v>547</v>
      </c>
      <c r="C50" s="300" t="s">
        <v>262</v>
      </c>
      <c r="D50" s="301" t="s">
        <v>263</v>
      </c>
      <c r="E50" s="301" t="s">
        <v>548</v>
      </c>
      <c r="F50" s="302" t="s">
        <v>335</v>
      </c>
      <c r="G50" s="302" t="s">
        <v>336</v>
      </c>
      <c r="H50" s="302" t="s">
        <v>267</v>
      </c>
      <c r="I50" s="303" t="s">
        <v>322</v>
      </c>
      <c r="J50" s="301" t="s">
        <v>548</v>
      </c>
    </row>
    <row r="51" spans="1:10" ht="12" customHeight="1">
      <c r="A51" s="299"/>
      <c r="B51" s="299"/>
      <c r="C51" s="300" t="s">
        <v>262</v>
      </c>
      <c r="D51" s="301" t="s">
        <v>263</v>
      </c>
      <c r="E51" s="301" t="s">
        <v>549</v>
      </c>
      <c r="F51" s="302" t="s">
        <v>335</v>
      </c>
      <c r="G51" s="302" t="s">
        <v>374</v>
      </c>
      <c r="H51" s="302" t="s">
        <v>267</v>
      </c>
      <c r="I51" s="303" t="s">
        <v>322</v>
      </c>
      <c r="J51" s="301" t="s">
        <v>549</v>
      </c>
    </row>
    <row r="52" spans="1:10" ht="12" customHeight="1">
      <c r="A52" s="299"/>
      <c r="B52" s="299"/>
      <c r="C52" s="300" t="s">
        <v>262</v>
      </c>
      <c r="D52" s="301" t="s">
        <v>263</v>
      </c>
      <c r="E52" s="301" t="s">
        <v>550</v>
      </c>
      <c r="F52" s="302" t="s">
        <v>335</v>
      </c>
      <c r="G52" s="302" t="s">
        <v>336</v>
      </c>
      <c r="H52" s="302" t="s">
        <v>267</v>
      </c>
      <c r="I52" s="303" t="s">
        <v>322</v>
      </c>
      <c r="J52" s="301" t="s">
        <v>550</v>
      </c>
    </row>
    <row r="53" spans="1:10" ht="12" customHeight="1">
      <c r="A53" s="299"/>
      <c r="B53" s="299"/>
      <c r="C53" s="300" t="s">
        <v>262</v>
      </c>
      <c r="D53" s="301" t="s">
        <v>263</v>
      </c>
      <c r="E53" s="301" t="s">
        <v>551</v>
      </c>
      <c r="F53" s="302" t="s">
        <v>335</v>
      </c>
      <c r="G53" s="302" t="s">
        <v>552</v>
      </c>
      <c r="H53" s="302" t="s">
        <v>267</v>
      </c>
      <c r="I53" s="303" t="s">
        <v>322</v>
      </c>
      <c r="J53" s="301" t="s">
        <v>551</v>
      </c>
    </row>
    <row r="54" spans="1:10" ht="12" customHeight="1">
      <c r="A54" s="299"/>
      <c r="B54" s="299"/>
      <c r="C54" s="300" t="s">
        <v>262</v>
      </c>
      <c r="D54" s="301" t="s">
        <v>263</v>
      </c>
      <c r="E54" s="301" t="s">
        <v>553</v>
      </c>
      <c r="F54" s="302" t="s">
        <v>335</v>
      </c>
      <c r="G54" s="302" t="s">
        <v>554</v>
      </c>
      <c r="H54" s="302" t="s">
        <v>267</v>
      </c>
      <c r="I54" s="303" t="s">
        <v>322</v>
      </c>
      <c r="J54" s="301" t="s">
        <v>553</v>
      </c>
    </row>
    <row r="55" spans="1:10" ht="12" customHeight="1">
      <c r="A55" s="299"/>
      <c r="B55" s="299"/>
      <c r="C55" s="300" t="s">
        <v>262</v>
      </c>
      <c r="D55" s="301" t="s">
        <v>263</v>
      </c>
      <c r="E55" s="301" t="s">
        <v>555</v>
      </c>
      <c r="F55" s="302" t="s">
        <v>335</v>
      </c>
      <c r="G55" s="302" t="s">
        <v>336</v>
      </c>
      <c r="H55" s="302" t="s">
        <v>267</v>
      </c>
      <c r="I55" s="303" t="s">
        <v>322</v>
      </c>
      <c r="J55" s="301" t="s">
        <v>555</v>
      </c>
    </row>
    <row r="56" spans="1:10" ht="12" customHeight="1">
      <c r="A56" s="299"/>
      <c r="B56" s="299"/>
      <c r="C56" s="300" t="s">
        <v>262</v>
      </c>
      <c r="D56" s="301" t="s">
        <v>263</v>
      </c>
      <c r="E56" s="301" t="s">
        <v>556</v>
      </c>
      <c r="F56" s="302" t="s">
        <v>335</v>
      </c>
      <c r="G56" s="302" t="s">
        <v>552</v>
      </c>
      <c r="H56" s="302" t="s">
        <v>267</v>
      </c>
      <c r="I56" s="303" t="s">
        <v>322</v>
      </c>
      <c r="J56" s="301" t="s">
        <v>556</v>
      </c>
    </row>
    <row r="57" spans="1:10" ht="12" customHeight="1">
      <c r="A57" s="299"/>
      <c r="B57" s="299"/>
      <c r="C57" s="300" t="s">
        <v>262</v>
      </c>
      <c r="D57" s="301" t="s">
        <v>263</v>
      </c>
      <c r="E57" s="301" t="s">
        <v>557</v>
      </c>
      <c r="F57" s="302" t="s">
        <v>335</v>
      </c>
      <c r="G57" s="302" t="s">
        <v>558</v>
      </c>
      <c r="H57" s="302" t="s">
        <v>267</v>
      </c>
      <c r="I57" s="303" t="s">
        <v>322</v>
      </c>
      <c r="J57" s="301" t="s">
        <v>557</v>
      </c>
    </row>
    <row r="58" spans="1:10" ht="12" customHeight="1">
      <c r="A58" s="299"/>
      <c r="B58" s="299"/>
      <c r="C58" s="300" t="s">
        <v>262</v>
      </c>
      <c r="D58" s="301" t="s">
        <v>263</v>
      </c>
      <c r="E58" s="301" t="s">
        <v>559</v>
      </c>
      <c r="F58" s="302" t="s">
        <v>319</v>
      </c>
      <c r="G58" s="302" t="s">
        <v>327</v>
      </c>
      <c r="H58" s="302" t="s">
        <v>267</v>
      </c>
      <c r="I58" s="303" t="s">
        <v>322</v>
      </c>
      <c r="J58" s="301" t="s">
        <v>559</v>
      </c>
    </row>
    <row r="59" spans="1:10" ht="12" customHeight="1">
      <c r="A59" s="299"/>
      <c r="B59" s="299"/>
      <c r="C59" s="300" t="s">
        <v>262</v>
      </c>
      <c r="D59" s="301" t="s">
        <v>278</v>
      </c>
      <c r="E59" s="301" t="s">
        <v>560</v>
      </c>
      <c r="F59" s="302" t="s">
        <v>335</v>
      </c>
      <c r="G59" s="302" t="s">
        <v>369</v>
      </c>
      <c r="H59" s="302" t="s">
        <v>267</v>
      </c>
      <c r="I59" s="303" t="s">
        <v>322</v>
      </c>
      <c r="J59" s="301" t="s">
        <v>560</v>
      </c>
    </row>
    <row r="60" spans="1:10" ht="12" customHeight="1">
      <c r="A60" s="299"/>
      <c r="B60" s="299"/>
      <c r="C60" s="300" t="s">
        <v>262</v>
      </c>
      <c r="D60" s="301" t="s">
        <v>278</v>
      </c>
      <c r="E60" s="301" t="s">
        <v>561</v>
      </c>
      <c r="F60" s="302" t="s">
        <v>335</v>
      </c>
      <c r="G60" s="302" t="s">
        <v>369</v>
      </c>
      <c r="H60" s="302" t="s">
        <v>267</v>
      </c>
      <c r="I60" s="303" t="s">
        <v>322</v>
      </c>
      <c r="J60" s="301" t="s">
        <v>561</v>
      </c>
    </row>
    <row r="61" spans="1:10" ht="12" customHeight="1">
      <c r="A61" s="299"/>
      <c r="B61" s="299"/>
      <c r="C61" s="300" t="s">
        <v>262</v>
      </c>
      <c r="D61" s="301" t="s">
        <v>278</v>
      </c>
      <c r="E61" s="301" t="s">
        <v>562</v>
      </c>
      <c r="F61" s="302" t="s">
        <v>335</v>
      </c>
      <c r="G61" s="302" t="s">
        <v>369</v>
      </c>
      <c r="H61" s="302" t="s">
        <v>267</v>
      </c>
      <c r="I61" s="303" t="s">
        <v>322</v>
      </c>
      <c r="J61" s="301" t="s">
        <v>562</v>
      </c>
    </row>
    <row r="62" spans="1:10" ht="12" customHeight="1">
      <c r="A62" s="299"/>
      <c r="B62" s="299"/>
      <c r="C62" s="300" t="s">
        <v>262</v>
      </c>
      <c r="D62" s="301" t="s">
        <v>278</v>
      </c>
      <c r="E62" s="301" t="s">
        <v>563</v>
      </c>
      <c r="F62" s="302" t="s">
        <v>335</v>
      </c>
      <c r="G62" s="302" t="s">
        <v>369</v>
      </c>
      <c r="H62" s="302" t="s">
        <v>267</v>
      </c>
      <c r="I62" s="303" t="s">
        <v>322</v>
      </c>
      <c r="J62" s="301" t="s">
        <v>563</v>
      </c>
    </row>
    <row r="63" spans="1:10" ht="12" customHeight="1">
      <c r="A63" s="299"/>
      <c r="B63" s="299"/>
      <c r="C63" s="300" t="s">
        <v>262</v>
      </c>
      <c r="D63" s="301" t="s">
        <v>278</v>
      </c>
      <c r="E63" s="301" t="s">
        <v>564</v>
      </c>
      <c r="F63" s="302" t="s">
        <v>335</v>
      </c>
      <c r="G63" s="302" t="s">
        <v>365</v>
      </c>
      <c r="H63" s="302" t="s">
        <v>267</v>
      </c>
      <c r="I63" s="303" t="s">
        <v>322</v>
      </c>
      <c r="J63" s="301" t="s">
        <v>564</v>
      </c>
    </row>
    <row r="64" spans="1:10" ht="12" customHeight="1">
      <c r="A64" s="299"/>
      <c r="B64" s="299"/>
      <c r="C64" s="300" t="s">
        <v>262</v>
      </c>
      <c r="D64" s="304" t="s">
        <v>278</v>
      </c>
      <c r="E64" s="301" t="s">
        <v>565</v>
      </c>
      <c r="F64" s="302" t="s">
        <v>335</v>
      </c>
      <c r="G64" s="302" t="s">
        <v>365</v>
      </c>
      <c r="H64" s="302" t="s">
        <v>267</v>
      </c>
      <c r="I64" s="303" t="s">
        <v>322</v>
      </c>
      <c r="J64" s="301" t="s">
        <v>565</v>
      </c>
    </row>
    <row r="65" spans="1:10" ht="12" customHeight="1">
      <c r="A65" s="299"/>
      <c r="B65" s="299"/>
      <c r="C65" s="305" t="s">
        <v>289</v>
      </c>
      <c r="D65" s="306" t="s">
        <v>329</v>
      </c>
      <c r="E65" s="300" t="s">
        <v>566</v>
      </c>
      <c r="F65" s="302" t="s">
        <v>319</v>
      </c>
      <c r="G65" s="302" t="s">
        <v>567</v>
      </c>
      <c r="H65" s="302" t="s">
        <v>235</v>
      </c>
      <c r="I65" s="303" t="s">
        <v>362</v>
      </c>
      <c r="J65" s="301" t="s">
        <v>566</v>
      </c>
    </row>
    <row r="66" spans="1:10" ht="12" customHeight="1">
      <c r="A66" s="299"/>
      <c r="B66" s="299"/>
      <c r="C66" s="305" t="s">
        <v>289</v>
      </c>
      <c r="D66" s="306" t="s">
        <v>329</v>
      </c>
      <c r="E66" s="300" t="s">
        <v>568</v>
      </c>
      <c r="F66" s="302" t="s">
        <v>335</v>
      </c>
      <c r="G66" s="302" t="s">
        <v>336</v>
      </c>
      <c r="H66" s="302" t="s">
        <v>267</v>
      </c>
      <c r="I66" s="303" t="s">
        <v>322</v>
      </c>
      <c r="J66" s="301" t="s">
        <v>568</v>
      </c>
    </row>
    <row r="67" spans="1:10" ht="12" customHeight="1">
      <c r="A67" s="299"/>
      <c r="B67" s="299"/>
      <c r="C67" s="307" t="s">
        <v>289</v>
      </c>
      <c r="D67" s="308" t="s">
        <v>390</v>
      </c>
      <c r="E67" s="309" t="s">
        <v>569</v>
      </c>
      <c r="F67" s="302" t="s">
        <v>319</v>
      </c>
      <c r="G67" s="302" t="s">
        <v>570</v>
      </c>
      <c r="H67" s="302" t="s">
        <v>235</v>
      </c>
      <c r="I67" s="303" t="s">
        <v>362</v>
      </c>
      <c r="J67" s="301" t="s">
        <v>569</v>
      </c>
    </row>
    <row r="68" spans="1:10" ht="12" customHeight="1">
      <c r="A68" s="310"/>
      <c r="B68" s="310"/>
      <c r="C68" s="311" t="s">
        <v>332</v>
      </c>
      <c r="D68" s="308" t="s">
        <v>333</v>
      </c>
      <c r="E68" s="312" t="s">
        <v>571</v>
      </c>
      <c r="F68" s="313" t="s">
        <v>335</v>
      </c>
      <c r="G68" s="314" t="s">
        <v>552</v>
      </c>
      <c r="H68" s="314" t="s">
        <v>267</v>
      </c>
      <c r="I68" s="315" t="s">
        <v>322</v>
      </c>
      <c r="J68" s="316" t="s">
        <v>571</v>
      </c>
    </row>
    <row r="69" spans="1:10" ht="12" customHeight="1">
      <c r="A69" s="299" t="s">
        <v>572</v>
      </c>
      <c r="B69" s="299" t="s">
        <v>573</v>
      </c>
      <c r="C69" s="317" t="s">
        <v>262</v>
      </c>
      <c r="D69" s="317" t="s">
        <v>263</v>
      </c>
      <c r="E69" s="317" t="s">
        <v>548</v>
      </c>
      <c r="F69" s="318" t="s">
        <v>335</v>
      </c>
      <c r="G69" s="318" t="s">
        <v>336</v>
      </c>
      <c r="H69" s="318" t="s">
        <v>267</v>
      </c>
      <c r="I69" s="303" t="s">
        <v>322</v>
      </c>
      <c r="J69" s="317" t="s">
        <v>548</v>
      </c>
    </row>
    <row r="70" spans="1:10" ht="12" customHeight="1">
      <c r="A70" s="299"/>
      <c r="B70" s="299"/>
      <c r="C70" s="317" t="s">
        <v>262</v>
      </c>
      <c r="D70" s="317" t="s">
        <v>263</v>
      </c>
      <c r="E70" s="317" t="s">
        <v>549</v>
      </c>
      <c r="F70" s="318" t="s">
        <v>335</v>
      </c>
      <c r="G70" s="318" t="s">
        <v>374</v>
      </c>
      <c r="H70" s="318" t="s">
        <v>267</v>
      </c>
      <c r="I70" s="303" t="s">
        <v>322</v>
      </c>
      <c r="J70" s="317" t="s">
        <v>549</v>
      </c>
    </row>
    <row r="71" spans="1:10" ht="12" customHeight="1">
      <c r="A71" s="299"/>
      <c r="B71" s="299"/>
      <c r="C71" s="317" t="s">
        <v>262</v>
      </c>
      <c r="D71" s="317" t="s">
        <v>263</v>
      </c>
      <c r="E71" s="317" t="s">
        <v>550</v>
      </c>
      <c r="F71" s="318" t="s">
        <v>335</v>
      </c>
      <c r="G71" s="318" t="s">
        <v>336</v>
      </c>
      <c r="H71" s="318" t="s">
        <v>267</v>
      </c>
      <c r="I71" s="303" t="s">
        <v>322</v>
      </c>
      <c r="J71" s="317" t="s">
        <v>550</v>
      </c>
    </row>
    <row r="72" spans="1:10" ht="12" customHeight="1">
      <c r="A72" s="299"/>
      <c r="B72" s="299"/>
      <c r="C72" s="317" t="s">
        <v>262</v>
      </c>
      <c r="D72" s="317" t="s">
        <v>263</v>
      </c>
      <c r="E72" s="317" t="s">
        <v>551</v>
      </c>
      <c r="F72" s="318" t="s">
        <v>335</v>
      </c>
      <c r="G72" s="318" t="s">
        <v>552</v>
      </c>
      <c r="H72" s="318" t="s">
        <v>267</v>
      </c>
      <c r="I72" s="303" t="s">
        <v>322</v>
      </c>
      <c r="J72" s="317" t="s">
        <v>551</v>
      </c>
    </row>
    <row r="73" spans="1:10" ht="12" customHeight="1">
      <c r="A73" s="299"/>
      <c r="B73" s="299"/>
      <c r="C73" s="317" t="s">
        <v>262</v>
      </c>
      <c r="D73" s="317" t="s">
        <v>263</v>
      </c>
      <c r="E73" s="317" t="s">
        <v>553</v>
      </c>
      <c r="F73" s="318" t="s">
        <v>335</v>
      </c>
      <c r="G73" s="318" t="s">
        <v>554</v>
      </c>
      <c r="H73" s="318" t="s">
        <v>267</v>
      </c>
      <c r="I73" s="303" t="s">
        <v>322</v>
      </c>
      <c r="J73" s="317" t="s">
        <v>553</v>
      </c>
    </row>
    <row r="74" spans="1:10" ht="12" customHeight="1">
      <c r="A74" s="299"/>
      <c r="B74" s="299"/>
      <c r="C74" s="317" t="s">
        <v>262</v>
      </c>
      <c r="D74" s="317" t="s">
        <v>263</v>
      </c>
      <c r="E74" s="317" t="s">
        <v>555</v>
      </c>
      <c r="F74" s="318" t="s">
        <v>335</v>
      </c>
      <c r="G74" s="318" t="s">
        <v>336</v>
      </c>
      <c r="H74" s="318" t="s">
        <v>267</v>
      </c>
      <c r="I74" s="303" t="s">
        <v>322</v>
      </c>
      <c r="J74" s="317" t="s">
        <v>555</v>
      </c>
    </row>
    <row r="75" spans="1:10" ht="12" customHeight="1">
      <c r="A75" s="299"/>
      <c r="B75" s="299"/>
      <c r="C75" s="317" t="s">
        <v>262</v>
      </c>
      <c r="D75" s="317" t="s">
        <v>263</v>
      </c>
      <c r="E75" s="317" t="s">
        <v>556</v>
      </c>
      <c r="F75" s="318" t="s">
        <v>335</v>
      </c>
      <c r="G75" s="318" t="s">
        <v>552</v>
      </c>
      <c r="H75" s="318" t="s">
        <v>267</v>
      </c>
      <c r="I75" s="303" t="s">
        <v>322</v>
      </c>
      <c r="J75" s="317" t="s">
        <v>556</v>
      </c>
    </row>
    <row r="76" spans="1:10" ht="12" customHeight="1">
      <c r="A76" s="299"/>
      <c r="B76" s="299"/>
      <c r="C76" s="317" t="s">
        <v>262</v>
      </c>
      <c r="D76" s="317" t="s">
        <v>263</v>
      </c>
      <c r="E76" s="317" t="s">
        <v>557</v>
      </c>
      <c r="F76" s="318" t="s">
        <v>335</v>
      </c>
      <c r="G76" s="318" t="s">
        <v>558</v>
      </c>
      <c r="H76" s="318" t="s">
        <v>267</v>
      </c>
      <c r="I76" s="303" t="s">
        <v>322</v>
      </c>
      <c r="J76" s="317" t="s">
        <v>557</v>
      </c>
    </row>
    <row r="77" spans="1:10" ht="12" customHeight="1">
      <c r="A77" s="299"/>
      <c r="B77" s="299"/>
      <c r="C77" s="317" t="s">
        <v>262</v>
      </c>
      <c r="D77" s="317" t="s">
        <v>263</v>
      </c>
      <c r="E77" s="317" t="s">
        <v>559</v>
      </c>
      <c r="F77" s="318" t="s">
        <v>319</v>
      </c>
      <c r="G77" s="318" t="s">
        <v>327</v>
      </c>
      <c r="H77" s="318" t="s">
        <v>267</v>
      </c>
      <c r="I77" s="303" t="s">
        <v>322</v>
      </c>
      <c r="J77" s="317" t="s">
        <v>559</v>
      </c>
    </row>
    <row r="78" spans="1:10" ht="12" customHeight="1">
      <c r="A78" s="299"/>
      <c r="B78" s="299"/>
      <c r="C78" s="317" t="s">
        <v>262</v>
      </c>
      <c r="D78" s="317" t="s">
        <v>278</v>
      </c>
      <c r="E78" s="317" t="s">
        <v>560</v>
      </c>
      <c r="F78" s="318" t="s">
        <v>335</v>
      </c>
      <c r="G78" s="318" t="s">
        <v>369</v>
      </c>
      <c r="H78" s="318" t="s">
        <v>267</v>
      </c>
      <c r="I78" s="303" t="s">
        <v>322</v>
      </c>
      <c r="J78" s="317" t="s">
        <v>560</v>
      </c>
    </row>
    <row r="79" spans="1:10" ht="12" customHeight="1">
      <c r="A79" s="299"/>
      <c r="B79" s="299"/>
      <c r="C79" s="317" t="s">
        <v>262</v>
      </c>
      <c r="D79" s="317" t="s">
        <v>278</v>
      </c>
      <c r="E79" s="317" t="s">
        <v>561</v>
      </c>
      <c r="F79" s="318" t="s">
        <v>335</v>
      </c>
      <c r="G79" s="318" t="s">
        <v>369</v>
      </c>
      <c r="H79" s="318" t="s">
        <v>267</v>
      </c>
      <c r="I79" s="303" t="s">
        <v>322</v>
      </c>
      <c r="J79" s="317" t="s">
        <v>561</v>
      </c>
    </row>
    <row r="80" spans="1:10" ht="12" customHeight="1">
      <c r="A80" s="299"/>
      <c r="B80" s="299"/>
      <c r="C80" s="317" t="s">
        <v>262</v>
      </c>
      <c r="D80" s="317" t="s">
        <v>278</v>
      </c>
      <c r="E80" s="317" t="s">
        <v>562</v>
      </c>
      <c r="F80" s="318" t="s">
        <v>335</v>
      </c>
      <c r="G80" s="318" t="s">
        <v>369</v>
      </c>
      <c r="H80" s="318" t="s">
        <v>267</v>
      </c>
      <c r="I80" s="303" t="s">
        <v>322</v>
      </c>
      <c r="J80" s="317" t="s">
        <v>562</v>
      </c>
    </row>
    <row r="81" spans="1:10" ht="12" customHeight="1">
      <c r="A81" s="299"/>
      <c r="B81" s="299"/>
      <c r="C81" s="317" t="s">
        <v>262</v>
      </c>
      <c r="D81" s="317" t="s">
        <v>278</v>
      </c>
      <c r="E81" s="317" t="s">
        <v>563</v>
      </c>
      <c r="F81" s="318" t="s">
        <v>335</v>
      </c>
      <c r="G81" s="318" t="s">
        <v>369</v>
      </c>
      <c r="H81" s="318" t="s">
        <v>267</v>
      </c>
      <c r="I81" s="303" t="s">
        <v>322</v>
      </c>
      <c r="J81" s="317" t="s">
        <v>563</v>
      </c>
    </row>
    <row r="82" spans="1:10" ht="12" customHeight="1">
      <c r="A82" s="299"/>
      <c r="B82" s="299"/>
      <c r="C82" s="317" t="s">
        <v>262</v>
      </c>
      <c r="D82" s="317" t="s">
        <v>278</v>
      </c>
      <c r="E82" s="317" t="s">
        <v>564</v>
      </c>
      <c r="F82" s="318" t="s">
        <v>335</v>
      </c>
      <c r="G82" s="318" t="s">
        <v>365</v>
      </c>
      <c r="H82" s="318" t="s">
        <v>267</v>
      </c>
      <c r="I82" s="303" t="s">
        <v>322</v>
      </c>
      <c r="J82" s="317" t="s">
        <v>564</v>
      </c>
    </row>
    <row r="83" spans="1:10" ht="12" customHeight="1">
      <c r="A83" s="299"/>
      <c r="B83" s="299"/>
      <c r="C83" s="317" t="s">
        <v>262</v>
      </c>
      <c r="D83" s="317" t="s">
        <v>278</v>
      </c>
      <c r="E83" s="317" t="s">
        <v>565</v>
      </c>
      <c r="F83" s="318" t="s">
        <v>335</v>
      </c>
      <c r="G83" s="318" t="s">
        <v>365</v>
      </c>
      <c r="H83" s="318" t="s">
        <v>267</v>
      </c>
      <c r="I83" s="303" t="s">
        <v>322</v>
      </c>
      <c r="J83" s="317" t="s">
        <v>565</v>
      </c>
    </row>
    <row r="84" spans="1:10" ht="12" customHeight="1">
      <c r="A84" s="299"/>
      <c r="B84" s="299"/>
      <c r="C84" s="317" t="s">
        <v>289</v>
      </c>
      <c r="D84" s="306" t="s">
        <v>329</v>
      </c>
      <c r="E84" s="317" t="s">
        <v>566</v>
      </c>
      <c r="F84" s="318" t="s">
        <v>319</v>
      </c>
      <c r="G84" s="318" t="s">
        <v>567</v>
      </c>
      <c r="H84" s="318" t="s">
        <v>235</v>
      </c>
      <c r="I84" s="303" t="s">
        <v>362</v>
      </c>
      <c r="J84" s="317" t="s">
        <v>566</v>
      </c>
    </row>
    <row r="85" spans="1:10" ht="12" customHeight="1">
      <c r="A85" s="299"/>
      <c r="B85" s="299"/>
      <c r="C85" s="317" t="s">
        <v>289</v>
      </c>
      <c r="D85" s="306" t="s">
        <v>329</v>
      </c>
      <c r="E85" s="317" t="s">
        <v>568</v>
      </c>
      <c r="F85" s="318" t="s">
        <v>335</v>
      </c>
      <c r="G85" s="318" t="s">
        <v>336</v>
      </c>
      <c r="H85" s="318" t="s">
        <v>267</v>
      </c>
      <c r="I85" s="303" t="s">
        <v>322</v>
      </c>
      <c r="J85" s="317" t="s">
        <v>568</v>
      </c>
    </row>
    <row r="86" spans="1:10" ht="12" customHeight="1">
      <c r="A86" s="299"/>
      <c r="B86" s="299"/>
      <c r="C86" s="317" t="s">
        <v>289</v>
      </c>
      <c r="D86" s="306" t="s">
        <v>390</v>
      </c>
      <c r="E86" s="317" t="s">
        <v>569</v>
      </c>
      <c r="F86" s="318" t="s">
        <v>319</v>
      </c>
      <c r="G86" s="318" t="s">
        <v>570</v>
      </c>
      <c r="H86" s="318" t="s">
        <v>235</v>
      </c>
      <c r="I86" s="303" t="s">
        <v>362</v>
      </c>
      <c r="J86" s="317" t="s">
        <v>569</v>
      </c>
    </row>
    <row r="87" spans="1:10" ht="12" customHeight="1">
      <c r="A87" s="299"/>
      <c r="B87" s="299"/>
      <c r="C87" s="306" t="s">
        <v>332</v>
      </c>
      <c r="D87" s="306" t="s">
        <v>333</v>
      </c>
      <c r="E87" s="317" t="s">
        <v>571</v>
      </c>
      <c r="F87" s="318" t="s">
        <v>335</v>
      </c>
      <c r="G87" s="318" t="s">
        <v>552</v>
      </c>
      <c r="H87" s="318" t="s">
        <v>267</v>
      </c>
      <c r="I87" s="303" t="s">
        <v>322</v>
      </c>
      <c r="J87" s="306" t="s">
        <v>571</v>
      </c>
    </row>
    <row r="88" spans="1:10" ht="12" customHeight="1">
      <c r="A88" s="299" t="s">
        <v>574</v>
      </c>
      <c r="B88" s="319" t="s">
        <v>575</v>
      </c>
      <c r="C88" s="306" t="s">
        <v>262</v>
      </c>
      <c r="D88" s="306" t="s">
        <v>263</v>
      </c>
      <c r="E88" s="317" t="s">
        <v>576</v>
      </c>
      <c r="F88" s="318" t="s">
        <v>319</v>
      </c>
      <c r="G88" s="318" t="s">
        <v>327</v>
      </c>
      <c r="H88" s="318" t="s">
        <v>267</v>
      </c>
      <c r="I88" s="303" t="s">
        <v>322</v>
      </c>
      <c r="J88" s="317" t="s">
        <v>576</v>
      </c>
    </row>
    <row r="89" spans="1:10" ht="12" customHeight="1">
      <c r="A89" s="299"/>
      <c r="B89" s="299"/>
      <c r="C89" s="306" t="s">
        <v>262</v>
      </c>
      <c r="D89" s="306" t="s">
        <v>263</v>
      </c>
      <c r="E89" s="317" t="s">
        <v>577</v>
      </c>
      <c r="F89" s="318" t="s">
        <v>319</v>
      </c>
      <c r="G89" s="318" t="s">
        <v>327</v>
      </c>
      <c r="H89" s="318" t="s">
        <v>267</v>
      </c>
      <c r="I89" s="303" t="s">
        <v>322</v>
      </c>
      <c r="J89" s="317" t="s">
        <v>577</v>
      </c>
    </row>
    <row r="90" spans="1:10" ht="12" customHeight="1">
      <c r="A90" s="299"/>
      <c r="B90" s="299"/>
      <c r="C90" s="306" t="s">
        <v>289</v>
      </c>
      <c r="D90" s="306" t="s">
        <v>290</v>
      </c>
      <c r="E90" s="317" t="s">
        <v>578</v>
      </c>
      <c r="F90" s="318" t="s">
        <v>319</v>
      </c>
      <c r="G90" s="318" t="s">
        <v>579</v>
      </c>
      <c r="H90" s="318" t="s">
        <v>235</v>
      </c>
      <c r="I90" s="303" t="s">
        <v>362</v>
      </c>
      <c r="J90" s="317" t="s">
        <v>578</v>
      </c>
    </row>
    <row r="91" spans="1:10" ht="12" customHeight="1">
      <c r="A91" s="299"/>
      <c r="B91" s="299"/>
      <c r="C91" s="306" t="s">
        <v>289</v>
      </c>
      <c r="D91" s="306" t="s">
        <v>329</v>
      </c>
      <c r="E91" s="317" t="s">
        <v>580</v>
      </c>
      <c r="F91" s="318" t="s">
        <v>335</v>
      </c>
      <c r="G91" s="318" t="s">
        <v>90</v>
      </c>
      <c r="H91" s="318" t="s">
        <v>377</v>
      </c>
      <c r="I91" s="303" t="s">
        <v>322</v>
      </c>
      <c r="J91" s="317" t="s">
        <v>580</v>
      </c>
    </row>
    <row r="92" spans="1:10" ht="12" customHeight="1">
      <c r="A92" s="299"/>
      <c r="B92" s="299"/>
      <c r="C92" s="306" t="s">
        <v>289</v>
      </c>
      <c r="D92" s="306" t="s">
        <v>329</v>
      </c>
      <c r="E92" s="317" t="s">
        <v>581</v>
      </c>
      <c r="F92" s="318" t="s">
        <v>335</v>
      </c>
      <c r="G92" s="318" t="s">
        <v>365</v>
      </c>
      <c r="H92" s="318" t="s">
        <v>267</v>
      </c>
      <c r="I92" s="303" t="s">
        <v>322</v>
      </c>
      <c r="J92" s="317" t="s">
        <v>581</v>
      </c>
    </row>
    <row r="93" spans="1:10" ht="12" customHeight="1">
      <c r="A93" s="299"/>
      <c r="B93" s="299"/>
      <c r="C93" s="306" t="s">
        <v>289</v>
      </c>
      <c r="D93" s="306" t="s">
        <v>329</v>
      </c>
      <c r="E93" s="317" t="s">
        <v>582</v>
      </c>
      <c r="F93" s="318" t="s">
        <v>335</v>
      </c>
      <c r="G93" s="318" t="s">
        <v>336</v>
      </c>
      <c r="H93" s="318" t="s">
        <v>267</v>
      </c>
      <c r="I93" s="303" t="s">
        <v>322</v>
      </c>
      <c r="J93" s="317" t="s">
        <v>582</v>
      </c>
    </row>
    <row r="94" spans="1:10" ht="12" customHeight="1">
      <c r="A94" s="299"/>
      <c r="B94" s="299"/>
      <c r="C94" s="306" t="s">
        <v>289</v>
      </c>
      <c r="D94" s="306" t="s">
        <v>329</v>
      </c>
      <c r="E94" s="317" t="s">
        <v>583</v>
      </c>
      <c r="F94" s="318" t="s">
        <v>319</v>
      </c>
      <c r="G94" s="318" t="s">
        <v>584</v>
      </c>
      <c r="H94" s="318" t="s">
        <v>235</v>
      </c>
      <c r="I94" s="303" t="s">
        <v>362</v>
      </c>
      <c r="J94" s="317" t="s">
        <v>583</v>
      </c>
    </row>
    <row r="95" spans="1:10" ht="12" customHeight="1">
      <c r="A95" s="299"/>
      <c r="B95" s="299"/>
      <c r="C95" s="306" t="s">
        <v>289</v>
      </c>
      <c r="D95" s="317" t="s">
        <v>390</v>
      </c>
      <c r="E95" s="317" t="s">
        <v>585</v>
      </c>
      <c r="F95" s="318" t="s">
        <v>319</v>
      </c>
      <c r="G95" s="318" t="s">
        <v>586</v>
      </c>
      <c r="H95" s="318" t="s">
        <v>235</v>
      </c>
      <c r="I95" s="303" t="s">
        <v>362</v>
      </c>
      <c r="J95" s="317" t="s">
        <v>585</v>
      </c>
    </row>
    <row r="96" spans="1:10" ht="12" customHeight="1">
      <c r="A96" s="299"/>
      <c r="B96" s="299"/>
      <c r="C96" s="306" t="s">
        <v>289</v>
      </c>
      <c r="D96" s="317" t="s">
        <v>390</v>
      </c>
      <c r="E96" s="317" t="s">
        <v>587</v>
      </c>
      <c r="F96" s="318" t="s">
        <v>319</v>
      </c>
      <c r="G96" s="318" t="s">
        <v>392</v>
      </c>
      <c r="H96" s="318" t="s">
        <v>235</v>
      </c>
      <c r="I96" s="303" t="s">
        <v>362</v>
      </c>
      <c r="J96" s="317" t="s">
        <v>587</v>
      </c>
    </row>
    <row r="97" spans="1:10" ht="12" customHeight="1">
      <c r="A97" s="299"/>
      <c r="B97" s="299"/>
      <c r="C97" s="306" t="s">
        <v>332</v>
      </c>
      <c r="D97" s="306" t="s">
        <v>333</v>
      </c>
      <c r="E97" s="317" t="s">
        <v>588</v>
      </c>
      <c r="F97" s="318" t="s">
        <v>335</v>
      </c>
      <c r="G97" s="318" t="s">
        <v>374</v>
      </c>
      <c r="H97" s="318" t="s">
        <v>267</v>
      </c>
      <c r="I97" s="303" t="s">
        <v>322</v>
      </c>
      <c r="J97" s="317" t="s">
        <v>588</v>
      </c>
    </row>
    <row r="98" spans="1:10" ht="12" customHeight="1">
      <c r="A98" s="299" t="s">
        <v>589</v>
      </c>
      <c r="B98" s="319" t="s">
        <v>575</v>
      </c>
      <c r="C98" s="306" t="s">
        <v>262</v>
      </c>
      <c r="D98" s="306" t="s">
        <v>263</v>
      </c>
      <c r="E98" s="317" t="s">
        <v>576</v>
      </c>
      <c r="F98" s="318" t="s">
        <v>319</v>
      </c>
      <c r="G98" s="318" t="s">
        <v>327</v>
      </c>
      <c r="H98" s="318" t="s">
        <v>267</v>
      </c>
      <c r="I98" s="303" t="s">
        <v>322</v>
      </c>
      <c r="J98" s="317" t="s">
        <v>576</v>
      </c>
    </row>
    <row r="99" spans="1:10" ht="12" customHeight="1">
      <c r="A99" s="299"/>
      <c r="B99" s="299"/>
      <c r="C99" s="306" t="s">
        <v>262</v>
      </c>
      <c r="D99" s="306" t="s">
        <v>263</v>
      </c>
      <c r="E99" s="317" t="s">
        <v>577</v>
      </c>
      <c r="F99" s="318" t="s">
        <v>319</v>
      </c>
      <c r="G99" s="318" t="s">
        <v>327</v>
      </c>
      <c r="H99" s="318" t="s">
        <v>267</v>
      </c>
      <c r="I99" s="303" t="s">
        <v>322</v>
      </c>
      <c r="J99" s="317" t="s">
        <v>577</v>
      </c>
    </row>
    <row r="100" spans="1:10" ht="12" customHeight="1">
      <c r="A100" s="299"/>
      <c r="B100" s="299"/>
      <c r="C100" s="306" t="s">
        <v>289</v>
      </c>
      <c r="D100" s="306" t="s">
        <v>290</v>
      </c>
      <c r="E100" s="317" t="s">
        <v>578</v>
      </c>
      <c r="F100" s="318" t="s">
        <v>319</v>
      </c>
      <c r="G100" s="318" t="s">
        <v>579</v>
      </c>
      <c r="H100" s="318" t="s">
        <v>235</v>
      </c>
      <c r="I100" s="303" t="s">
        <v>362</v>
      </c>
      <c r="J100" s="317" t="s">
        <v>578</v>
      </c>
    </row>
    <row r="101" spans="1:10" ht="12" customHeight="1">
      <c r="A101" s="299"/>
      <c r="B101" s="299"/>
      <c r="C101" s="306" t="s">
        <v>289</v>
      </c>
      <c r="D101" s="306" t="s">
        <v>329</v>
      </c>
      <c r="E101" s="317" t="s">
        <v>580</v>
      </c>
      <c r="F101" s="318" t="s">
        <v>335</v>
      </c>
      <c r="G101" s="318" t="s">
        <v>90</v>
      </c>
      <c r="H101" s="318" t="s">
        <v>377</v>
      </c>
      <c r="I101" s="303" t="s">
        <v>322</v>
      </c>
      <c r="J101" s="317" t="s">
        <v>580</v>
      </c>
    </row>
    <row r="102" spans="1:10" ht="12" customHeight="1">
      <c r="A102" s="299"/>
      <c r="B102" s="299"/>
      <c r="C102" s="306" t="s">
        <v>289</v>
      </c>
      <c r="D102" s="306" t="s">
        <v>329</v>
      </c>
      <c r="E102" s="317" t="s">
        <v>581</v>
      </c>
      <c r="F102" s="318" t="s">
        <v>335</v>
      </c>
      <c r="G102" s="318" t="s">
        <v>365</v>
      </c>
      <c r="H102" s="318" t="s">
        <v>267</v>
      </c>
      <c r="I102" s="303" t="s">
        <v>322</v>
      </c>
      <c r="J102" s="317" t="s">
        <v>581</v>
      </c>
    </row>
    <row r="103" spans="1:10" ht="12" customHeight="1">
      <c r="A103" s="299"/>
      <c r="B103" s="299"/>
      <c r="C103" s="306" t="s">
        <v>289</v>
      </c>
      <c r="D103" s="306" t="s">
        <v>329</v>
      </c>
      <c r="E103" s="317" t="s">
        <v>582</v>
      </c>
      <c r="F103" s="318" t="s">
        <v>335</v>
      </c>
      <c r="G103" s="318" t="s">
        <v>336</v>
      </c>
      <c r="H103" s="318" t="s">
        <v>267</v>
      </c>
      <c r="I103" s="303" t="s">
        <v>322</v>
      </c>
      <c r="J103" s="317" t="s">
        <v>582</v>
      </c>
    </row>
    <row r="104" spans="1:10" ht="12" customHeight="1">
      <c r="A104" s="299"/>
      <c r="B104" s="299"/>
      <c r="C104" s="306" t="s">
        <v>289</v>
      </c>
      <c r="D104" s="306" t="s">
        <v>329</v>
      </c>
      <c r="E104" s="317" t="s">
        <v>583</v>
      </c>
      <c r="F104" s="318" t="s">
        <v>319</v>
      </c>
      <c r="G104" s="318" t="s">
        <v>584</v>
      </c>
      <c r="H104" s="318" t="s">
        <v>235</v>
      </c>
      <c r="I104" s="303" t="s">
        <v>362</v>
      </c>
      <c r="J104" s="317" t="s">
        <v>583</v>
      </c>
    </row>
    <row r="105" spans="1:10" ht="12" customHeight="1">
      <c r="A105" s="299"/>
      <c r="B105" s="299"/>
      <c r="C105" s="306" t="s">
        <v>289</v>
      </c>
      <c r="D105" s="317" t="s">
        <v>390</v>
      </c>
      <c r="E105" s="317" t="s">
        <v>585</v>
      </c>
      <c r="F105" s="318" t="s">
        <v>319</v>
      </c>
      <c r="G105" s="318" t="s">
        <v>586</v>
      </c>
      <c r="H105" s="318" t="s">
        <v>235</v>
      </c>
      <c r="I105" s="303" t="s">
        <v>362</v>
      </c>
      <c r="J105" s="317" t="s">
        <v>585</v>
      </c>
    </row>
    <row r="106" spans="1:10" ht="12" customHeight="1">
      <c r="A106" s="299"/>
      <c r="B106" s="299"/>
      <c r="C106" s="306" t="s">
        <v>289</v>
      </c>
      <c r="D106" s="317" t="s">
        <v>390</v>
      </c>
      <c r="E106" s="317" t="s">
        <v>587</v>
      </c>
      <c r="F106" s="318" t="s">
        <v>319</v>
      </c>
      <c r="G106" s="318" t="s">
        <v>392</v>
      </c>
      <c r="H106" s="318" t="s">
        <v>235</v>
      </c>
      <c r="I106" s="303" t="s">
        <v>362</v>
      </c>
      <c r="J106" s="317" t="s">
        <v>587</v>
      </c>
    </row>
    <row r="107" spans="1:10" ht="12" customHeight="1">
      <c r="A107" s="299"/>
      <c r="B107" s="299"/>
      <c r="C107" s="306" t="s">
        <v>332</v>
      </c>
      <c r="D107" s="306" t="s">
        <v>333</v>
      </c>
      <c r="E107" s="317" t="s">
        <v>588</v>
      </c>
      <c r="F107" s="318" t="s">
        <v>335</v>
      </c>
      <c r="G107" s="318" t="s">
        <v>374</v>
      </c>
      <c r="H107" s="318" t="s">
        <v>267</v>
      </c>
      <c r="I107" s="303" t="s">
        <v>322</v>
      </c>
      <c r="J107" s="317" t="s">
        <v>588</v>
      </c>
    </row>
    <row r="108" spans="1:10" ht="12" customHeight="1">
      <c r="A108" s="299" t="s">
        <v>590</v>
      </c>
      <c r="B108" s="319" t="s">
        <v>575</v>
      </c>
      <c r="C108" s="306" t="s">
        <v>262</v>
      </c>
      <c r="D108" s="306" t="s">
        <v>263</v>
      </c>
      <c r="E108" s="317" t="s">
        <v>576</v>
      </c>
      <c r="F108" s="318" t="s">
        <v>319</v>
      </c>
      <c r="G108" s="318" t="s">
        <v>327</v>
      </c>
      <c r="H108" s="318" t="s">
        <v>267</v>
      </c>
      <c r="I108" s="303" t="s">
        <v>322</v>
      </c>
      <c r="J108" s="317" t="s">
        <v>576</v>
      </c>
    </row>
    <row r="109" spans="1:10" ht="12" customHeight="1">
      <c r="A109" s="299"/>
      <c r="B109" s="299"/>
      <c r="C109" s="306" t="s">
        <v>262</v>
      </c>
      <c r="D109" s="306" t="s">
        <v>263</v>
      </c>
      <c r="E109" s="317" t="s">
        <v>577</v>
      </c>
      <c r="F109" s="318" t="s">
        <v>319</v>
      </c>
      <c r="G109" s="318" t="s">
        <v>327</v>
      </c>
      <c r="H109" s="318" t="s">
        <v>267</v>
      </c>
      <c r="I109" s="303" t="s">
        <v>322</v>
      </c>
      <c r="J109" s="317" t="s">
        <v>577</v>
      </c>
    </row>
    <row r="110" spans="1:10" ht="12" customHeight="1">
      <c r="A110" s="299"/>
      <c r="B110" s="299"/>
      <c r="C110" s="306" t="s">
        <v>289</v>
      </c>
      <c r="D110" s="306" t="s">
        <v>290</v>
      </c>
      <c r="E110" s="317" t="s">
        <v>578</v>
      </c>
      <c r="F110" s="318" t="s">
        <v>319</v>
      </c>
      <c r="G110" s="318" t="s">
        <v>579</v>
      </c>
      <c r="H110" s="318" t="s">
        <v>235</v>
      </c>
      <c r="I110" s="303" t="s">
        <v>362</v>
      </c>
      <c r="J110" s="317" t="s">
        <v>578</v>
      </c>
    </row>
    <row r="111" spans="1:10" ht="12" customHeight="1">
      <c r="A111" s="299"/>
      <c r="B111" s="299"/>
      <c r="C111" s="306" t="s">
        <v>289</v>
      </c>
      <c r="D111" s="306" t="s">
        <v>329</v>
      </c>
      <c r="E111" s="317" t="s">
        <v>580</v>
      </c>
      <c r="F111" s="318" t="s">
        <v>335</v>
      </c>
      <c r="G111" s="318" t="s">
        <v>90</v>
      </c>
      <c r="H111" s="318" t="s">
        <v>377</v>
      </c>
      <c r="I111" s="303" t="s">
        <v>322</v>
      </c>
      <c r="J111" s="317" t="s">
        <v>580</v>
      </c>
    </row>
    <row r="112" spans="1:10" ht="12" customHeight="1">
      <c r="A112" s="299"/>
      <c r="B112" s="299"/>
      <c r="C112" s="306" t="s">
        <v>289</v>
      </c>
      <c r="D112" s="306" t="s">
        <v>329</v>
      </c>
      <c r="E112" s="317" t="s">
        <v>581</v>
      </c>
      <c r="F112" s="318" t="s">
        <v>335</v>
      </c>
      <c r="G112" s="318" t="s">
        <v>365</v>
      </c>
      <c r="H112" s="318" t="s">
        <v>267</v>
      </c>
      <c r="I112" s="303" t="s">
        <v>322</v>
      </c>
      <c r="J112" s="317" t="s">
        <v>581</v>
      </c>
    </row>
    <row r="113" spans="1:10" ht="12" customHeight="1">
      <c r="A113" s="299"/>
      <c r="B113" s="299"/>
      <c r="C113" s="306" t="s">
        <v>289</v>
      </c>
      <c r="D113" s="306" t="s">
        <v>329</v>
      </c>
      <c r="E113" s="317" t="s">
        <v>582</v>
      </c>
      <c r="F113" s="318" t="s">
        <v>335</v>
      </c>
      <c r="G113" s="318" t="s">
        <v>336</v>
      </c>
      <c r="H113" s="318" t="s">
        <v>267</v>
      </c>
      <c r="I113" s="303" t="s">
        <v>322</v>
      </c>
      <c r="J113" s="317" t="s">
        <v>582</v>
      </c>
    </row>
    <row r="114" spans="1:10" ht="12" customHeight="1">
      <c r="A114" s="299"/>
      <c r="B114" s="299"/>
      <c r="C114" s="306" t="s">
        <v>289</v>
      </c>
      <c r="D114" s="306" t="s">
        <v>329</v>
      </c>
      <c r="E114" s="317" t="s">
        <v>583</v>
      </c>
      <c r="F114" s="318" t="s">
        <v>319</v>
      </c>
      <c r="G114" s="318" t="s">
        <v>584</v>
      </c>
      <c r="H114" s="318" t="s">
        <v>235</v>
      </c>
      <c r="I114" s="303" t="s">
        <v>362</v>
      </c>
      <c r="J114" s="317" t="s">
        <v>583</v>
      </c>
    </row>
    <row r="115" spans="1:10" ht="12" customHeight="1">
      <c r="A115" s="299"/>
      <c r="B115" s="299"/>
      <c r="C115" s="306" t="s">
        <v>289</v>
      </c>
      <c r="D115" s="317" t="s">
        <v>390</v>
      </c>
      <c r="E115" s="317" t="s">
        <v>585</v>
      </c>
      <c r="F115" s="318" t="s">
        <v>319</v>
      </c>
      <c r="G115" s="318" t="s">
        <v>586</v>
      </c>
      <c r="H115" s="318" t="s">
        <v>235</v>
      </c>
      <c r="I115" s="303" t="s">
        <v>362</v>
      </c>
      <c r="J115" s="317" t="s">
        <v>585</v>
      </c>
    </row>
    <row r="116" spans="1:10" ht="12" customHeight="1">
      <c r="A116" s="299"/>
      <c r="B116" s="299"/>
      <c r="C116" s="306" t="s">
        <v>289</v>
      </c>
      <c r="D116" s="317" t="s">
        <v>390</v>
      </c>
      <c r="E116" s="317" t="s">
        <v>587</v>
      </c>
      <c r="F116" s="318" t="s">
        <v>319</v>
      </c>
      <c r="G116" s="318" t="s">
        <v>392</v>
      </c>
      <c r="H116" s="318" t="s">
        <v>235</v>
      </c>
      <c r="I116" s="303" t="s">
        <v>362</v>
      </c>
      <c r="J116" s="317" t="s">
        <v>587</v>
      </c>
    </row>
    <row r="117" spans="1:10" ht="12" customHeight="1">
      <c r="A117" s="299"/>
      <c r="B117" s="299"/>
      <c r="C117" s="306" t="s">
        <v>332</v>
      </c>
      <c r="D117" s="306" t="s">
        <v>333</v>
      </c>
      <c r="E117" s="317" t="s">
        <v>588</v>
      </c>
      <c r="F117" s="318" t="s">
        <v>335</v>
      </c>
      <c r="G117" s="318" t="s">
        <v>374</v>
      </c>
      <c r="H117" s="318" t="s">
        <v>267</v>
      </c>
      <c r="I117" s="303" t="s">
        <v>322</v>
      </c>
      <c r="J117" s="317" t="s">
        <v>588</v>
      </c>
    </row>
    <row r="118" spans="1:10" ht="12" customHeight="1">
      <c r="A118" s="299" t="s">
        <v>591</v>
      </c>
      <c r="B118" s="319" t="s">
        <v>575</v>
      </c>
      <c r="C118" s="306" t="s">
        <v>262</v>
      </c>
      <c r="D118" s="306" t="s">
        <v>263</v>
      </c>
      <c r="E118" s="317" t="s">
        <v>576</v>
      </c>
      <c r="F118" s="318" t="s">
        <v>319</v>
      </c>
      <c r="G118" s="318" t="s">
        <v>327</v>
      </c>
      <c r="H118" s="318" t="s">
        <v>267</v>
      </c>
      <c r="I118" s="303" t="s">
        <v>322</v>
      </c>
      <c r="J118" s="317" t="s">
        <v>576</v>
      </c>
    </row>
    <row r="119" spans="1:10" ht="12" customHeight="1">
      <c r="A119" s="299"/>
      <c r="B119" s="299"/>
      <c r="C119" s="306" t="s">
        <v>262</v>
      </c>
      <c r="D119" s="306" t="s">
        <v>263</v>
      </c>
      <c r="E119" s="317" t="s">
        <v>577</v>
      </c>
      <c r="F119" s="318" t="s">
        <v>319</v>
      </c>
      <c r="G119" s="318" t="s">
        <v>327</v>
      </c>
      <c r="H119" s="318" t="s">
        <v>267</v>
      </c>
      <c r="I119" s="303" t="s">
        <v>322</v>
      </c>
      <c r="J119" s="317" t="s">
        <v>577</v>
      </c>
    </row>
    <row r="120" spans="1:10" ht="12" customHeight="1">
      <c r="A120" s="299"/>
      <c r="B120" s="299"/>
      <c r="C120" s="306" t="s">
        <v>289</v>
      </c>
      <c r="D120" s="306" t="s">
        <v>290</v>
      </c>
      <c r="E120" s="317" t="s">
        <v>578</v>
      </c>
      <c r="F120" s="318" t="s">
        <v>319</v>
      </c>
      <c r="G120" s="318" t="s">
        <v>579</v>
      </c>
      <c r="H120" s="318" t="s">
        <v>235</v>
      </c>
      <c r="I120" s="303" t="s">
        <v>362</v>
      </c>
      <c r="J120" s="317" t="s">
        <v>578</v>
      </c>
    </row>
    <row r="121" spans="1:10" ht="12" customHeight="1">
      <c r="A121" s="299"/>
      <c r="B121" s="299"/>
      <c r="C121" s="306" t="s">
        <v>289</v>
      </c>
      <c r="D121" s="306" t="s">
        <v>329</v>
      </c>
      <c r="E121" s="317" t="s">
        <v>580</v>
      </c>
      <c r="F121" s="318" t="s">
        <v>335</v>
      </c>
      <c r="G121" s="318" t="s">
        <v>90</v>
      </c>
      <c r="H121" s="318" t="s">
        <v>377</v>
      </c>
      <c r="I121" s="303" t="s">
        <v>322</v>
      </c>
      <c r="J121" s="317" t="s">
        <v>580</v>
      </c>
    </row>
    <row r="122" spans="1:10" ht="12" customHeight="1">
      <c r="A122" s="299"/>
      <c r="B122" s="299"/>
      <c r="C122" s="306" t="s">
        <v>289</v>
      </c>
      <c r="D122" s="306" t="s">
        <v>329</v>
      </c>
      <c r="E122" s="317" t="s">
        <v>581</v>
      </c>
      <c r="F122" s="318" t="s">
        <v>335</v>
      </c>
      <c r="G122" s="318" t="s">
        <v>365</v>
      </c>
      <c r="H122" s="318" t="s">
        <v>267</v>
      </c>
      <c r="I122" s="303" t="s">
        <v>322</v>
      </c>
      <c r="J122" s="317" t="s">
        <v>581</v>
      </c>
    </row>
    <row r="123" spans="1:10" ht="12" customHeight="1">
      <c r="A123" s="299"/>
      <c r="B123" s="299"/>
      <c r="C123" s="306" t="s">
        <v>289</v>
      </c>
      <c r="D123" s="306" t="s">
        <v>329</v>
      </c>
      <c r="E123" s="317" t="s">
        <v>582</v>
      </c>
      <c r="F123" s="318" t="s">
        <v>335</v>
      </c>
      <c r="G123" s="318" t="s">
        <v>336</v>
      </c>
      <c r="H123" s="318" t="s">
        <v>267</v>
      </c>
      <c r="I123" s="303" t="s">
        <v>322</v>
      </c>
      <c r="J123" s="317" t="s">
        <v>582</v>
      </c>
    </row>
    <row r="124" spans="1:10" ht="12" customHeight="1">
      <c r="A124" s="299"/>
      <c r="B124" s="299"/>
      <c r="C124" s="306" t="s">
        <v>289</v>
      </c>
      <c r="D124" s="306" t="s">
        <v>329</v>
      </c>
      <c r="E124" s="317" t="s">
        <v>583</v>
      </c>
      <c r="F124" s="318" t="s">
        <v>319</v>
      </c>
      <c r="G124" s="318" t="s">
        <v>584</v>
      </c>
      <c r="H124" s="318" t="s">
        <v>235</v>
      </c>
      <c r="I124" s="303" t="s">
        <v>362</v>
      </c>
      <c r="J124" s="317" t="s">
        <v>583</v>
      </c>
    </row>
    <row r="125" spans="1:10" ht="12" customHeight="1">
      <c r="A125" s="299"/>
      <c r="B125" s="299"/>
      <c r="C125" s="306" t="s">
        <v>289</v>
      </c>
      <c r="D125" s="317" t="s">
        <v>390</v>
      </c>
      <c r="E125" s="317" t="s">
        <v>585</v>
      </c>
      <c r="F125" s="318" t="s">
        <v>319</v>
      </c>
      <c r="G125" s="318" t="s">
        <v>586</v>
      </c>
      <c r="H125" s="318" t="s">
        <v>235</v>
      </c>
      <c r="I125" s="303" t="s">
        <v>362</v>
      </c>
      <c r="J125" s="317" t="s">
        <v>585</v>
      </c>
    </row>
    <row r="126" spans="1:10" ht="12" customHeight="1">
      <c r="A126" s="299"/>
      <c r="B126" s="299"/>
      <c r="C126" s="306" t="s">
        <v>289</v>
      </c>
      <c r="D126" s="317" t="s">
        <v>390</v>
      </c>
      <c r="E126" s="317" t="s">
        <v>587</v>
      </c>
      <c r="F126" s="318" t="s">
        <v>319</v>
      </c>
      <c r="G126" s="318" t="s">
        <v>392</v>
      </c>
      <c r="H126" s="318" t="s">
        <v>235</v>
      </c>
      <c r="I126" s="303" t="s">
        <v>362</v>
      </c>
      <c r="J126" s="317" t="s">
        <v>587</v>
      </c>
    </row>
    <row r="127" spans="1:10" ht="12" customHeight="1">
      <c r="A127" s="299"/>
      <c r="B127" s="299"/>
      <c r="C127" s="306" t="s">
        <v>332</v>
      </c>
      <c r="D127" s="306" t="s">
        <v>333</v>
      </c>
      <c r="E127" s="317" t="s">
        <v>588</v>
      </c>
      <c r="F127" s="318" t="s">
        <v>335</v>
      </c>
      <c r="G127" s="318" t="s">
        <v>374</v>
      </c>
      <c r="H127" s="318" t="s">
        <v>267</v>
      </c>
      <c r="I127" s="303" t="s">
        <v>322</v>
      </c>
      <c r="J127" s="317" t="s">
        <v>588</v>
      </c>
    </row>
    <row r="128" spans="1:10" ht="12" customHeight="1">
      <c r="A128" s="299" t="s">
        <v>592</v>
      </c>
      <c r="B128" s="299" t="s">
        <v>593</v>
      </c>
      <c r="C128" s="306" t="s">
        <v>262</v>
      </c>
      <c r="D128" s="306" t="s">
        <v>263</v>
      </c>
      <c r="E128" s="317" t="s">
        <v>594</v>
      </c>
      <c r="F128" s="318" t="s">
        <v>319</v>
      </c>
      <c r="G128" s="318" t="s">
        <v>327</v>
      </c>
      <c r="H128" s="318" t="s">
        <v>267</v>
      </c>
      <c r="I128" s="303" t="s">
        <v>322</v>
      </c>
      <c r="J128" s="317" t="s">
        <v>594</v>
      </c>
    </row>
    <row r="129" spans="1:10" ht="12" customHeight="1">
      <c r="A129" s="299"/>
      <c r="B129" s="299"/>
      <c r="C129" s="306" t="s">
        <v>289</v>
      </c>
      <c r="D129" s="306" t="s">
        <v>329</v>
      </c>
      <c r="E129" s="317" t="s">
        <v>595</v>
      </c>
      <c r="F129" s="318" t="s">
        <v>335</v>
      </c>
      <c r="G129" s="318" t="s">
        <v>374</v>
      </c>
      <c r="H129" s="318" t="s">
        <v>267</v>
      </c>
      <c r="I129" s="303" t="s">
        <v>322</v>
      </c>
      <c r="J129" s="317" t="s">
        <v>595</v>
      </c>
    </row>
    <row r="130" spans="1:10" ht="12" customHeight="1">
      <c r="A130" s="299"/>
      <c r="B130" s="299"/>
      <c r="C130" s="306" t="s">
        <v>332</v>
      </c>
      <c r="D130" s="306" t="s">
        <v>333</v>
      </c>
      <c r="E130" s="317" t="s">
        <v>596</v>
      </c>
      <c r="F130" s="318" t="s">
        <v>335</v>
      </c>
      <c r="G130" s="318" t="s">
        <v>374</v>
      </c>
      <c r="H130" s="318" t="s">
        <v>267</v>
      </c>
      <c r="I130" s="303" t="s">
        <v>322</v>
      </c>
      <c r="J130" s="317" t="s">
        <v>596</v>
      </c>
    </row>
  </sheetData>
  <mergeCells count="32">
    <mergeCell ref="A108:A117"/>
    <mergeCell ref="B108:B117"/>
    <mergeCell ref="A118:A127"/>
    <mergeCell ref="B118:B127"/>
    <mergeCell ref="A128:A130"/>
    <mergeCell ref="B128:B130"/>
    <mergeCell ref="A69:A87"/>
    <mergeCell ref="B69:B87"/>
    <mergeCell ref="A88:A97"/>
    <mergeCell ref="B88:B97"/>
    <mergeCell ref="A98:A107"/>
    <mergeCell ref="B98:B107"/>
    <mergeCell ref="A4:J4"/>
    <mergeCell ref="A5:H5"/>
    <mergeCell ref="A9:A14"/>
    <mergeCell ref="B9:B14"/>
    <mergeCell ref="A50:A68"/>
    <mergeCell ref="B50:B68"/>
    <mergeCell ref="A15:A19"/>
    <mergeCell ref="B15:B19"/>
    <mergeCell ref="A20:A24"/>
    <mergeCell ref="B20:B24"/>
    <mergeCell ref="A25:A29"/>
    <mergeCell ref="B25:B29"/>
    <mergeCell ref="A45:A49"/>
    <mergeCell ref="B45:B49"/>
    <mergeCell ref="A30:A34"/>
    <mergeCell ref="B30:B34"/>
    <mergeCell ref="A35:A39"/>
    <mergeCell ref="B35:B39"/>
    <mergeCell ref="A40:A44"/>
    <mergeCell ref="B40:B44"/>
  </mergeCells>
  <phoneticPr fontId="18" type="noConversion"/>
  <printOptions horizontalCentered="1"/>
  <pageMargins left="0.96" right="0.96" top="0.72" bottom="0.72" header="0" footer="0"/>
  <pageSetup paperSize="9" scale="69" orientation="landscape"/>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18</vt:i4>
      </vt:variant>
      <vt:variant>
        <vt:lpstr>命名范围</vt:lpstr>
      </vt:variant>
      <vt:variant>
        <vt:i4>17</vt:i4>
      </vt:variant>
    </vt:vector>
  </HeadingPairs>
  <TitlesOfParts>
    <vt:vector size="35"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lpstr>'部门财政拨款收支预算总表02-1'!Print_Titles</vt:lpstr>
      <vt:lpstr>部门基本支出预算表04!Print_Titles</vt:lpstr>
      <vt:lpstr>'部门收入预算表01-2'!Print_Titles</vt:lpstr>
      <vt:lpstr>'部门项目支出绩效目标表05-2'!Print_Titles</vt:lpstr>
      <vt:lpstr>'部门项目支出预算表05-1'!Print_Titles</vt:lpstr>
      <vt:lpstr>部门项目中期规划预算表12!Print_Titles</vt:lpstr>
      <vt:lpstr>部门政府采购预算表07!Print_Titles</vt:lpstr>
      <vt:lpstr>部门政府购买服务预算表08!Print_Titles</vt:lpstr>
      <vt:lpstr>部门政府性基金预算支出预算表06!Print_Titles</vt:lpstr>
      <vt:lpstr>'部门支出预算表01-3'!Print_Titles</vt:lpstr>
      <vt:lpstr>'财务收支预算总表01-1'!Print_Titles</vt:lpstr>
      <vt:lpstr>'对下转移支付绩效目标表09-2'!Print_Titles</vt:lpstr>
      <vt:lpstr>'对下转移支付预算表09-1'!Print_Titles</vt:lpstr>
      <vt:lpstr>上级转移支付补助项目支出预算表11!Print_Titles</vt:lpstr>
      <vt:lpstr>新增资产配置表10!Print_Titles</vt:lpstr>
      <vt:lpstr>一般公共预算“三公”经费支出预算表03!Print_Titles</vt:lpstr>
      <vt:lpstr>'一般公共预算支出预算表02-2'!Print_Titles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2025-02-06T07:09:00Z</dcterms:created>
  <dcterms:modified xsi:type="dcterms:W3CDTF">2025-03-19T08:26:31Z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2052-11.8.6.8722</vt:lpwstr>
  </property>
</Properties>
</file>