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 tabRatio="894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_FilterDatabase" localSheetId="2" hidden="1">'部门支出预算表01-3'!$A$2:$O$48</definedName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<sst xmlns="http://schemas.openxmlformats.org/spreadsheetml/2006/main" count="1652" uniqueCount="529">
  <si>
    <t>预算01-1表</t>
  </si>
  <si>
    <t>单位名称：昆明市呈贡区人民政府乌龙街道办事处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</si>
  <si>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</si>
  <si>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</si>
  <si>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</si>
  <si>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</si>
  <si>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</si>
  <si>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</si>
  <si>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</si>
  <si>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</si>
  <si>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</si>
  <si>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</si>
  <si>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</si>
  <si>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</si>
  <si>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</si>
  <si>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</si>
  <si>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</si>
  <si>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</si>
  <si>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</si>
  <si>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</si>
  <si>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</si>
  <si>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</si>
  <si>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</si>
  <si>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</si>
  <si>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</si>
  <si>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</si>
  <si>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</si>
  <si>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</si>
  <si>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</si>
  <si>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</si>
  <si>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</si>
  <si>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</si>
  <si>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</si>
  <si>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</si>
  <si>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</si>
  <si>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</si>
  <si>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</si>
  <si>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</si>
  <si>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</si>
  <si>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</si>
  <si>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</si>
  <si>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</si>
  <si>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</si>
  <si>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</si>
  <si>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</si>
  <si>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</si>
  <si>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</si>
  <si>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</si>
  <si>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</si>
  <si>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</si>
  <si>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</si>
  <si>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</si>
  <si>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</si>
  <si>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</si>
  <si>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</si>
  <si>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</si>
  <si>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</si>
  <si>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</si>
  <si>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</si>
  <si>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</si>
  <si>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</si>
  <si>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</si>
  <si>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</si>
  <si>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</si>
  <si>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</si>
  <si>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</si>
  <si>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</si>
  <si>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</si>
  <si>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</si>
  <si>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</si>
  <si>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464</t>
  </si>
  <si>
    <t>昆明市呈贡区人民政府乌龙街道办事处</t>
  </si>
  <si>
    <t>464001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</si>
  <si>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</si>
  <si>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</si>
  <si>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</si>
  <si>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</si>
  <si>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</si>
  <si>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</si>
  <si>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</si>
  <si>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</si>
  <si>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</si>
  <si>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</si>
  <si>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</si>
  <si>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201</t>
  </si>
  <si>
    <t>一般公共服务支出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</si>
  <si>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</si>
  <si>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</si>
  <si>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</si>
  <si>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</si>
  <si>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</si>
  <si>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</si>
  <si>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</si>
  <si>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</si>
  <si>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</si>
  <si>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20103</t>
  </si>
  <si>
    <t>政府办公厅（室）及相关机构事务</t>
  </si>
  <si>
    <t>2010301</t>
  </si>
  <si>
    <t>行政运行</t>
  </si>
  <si>
    <t>2010350</t>
  </si>
  <si>
    <t>事业运行</t>
  </si>
  <si>
    <t>2010399</t>
  </si>
  <si>
    <t>其他政府办公厅（室）及相关机构事务支出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</si>
  <si>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</si>
  <si>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</si>
  <si>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</si>
  <si>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</si>
  <si>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</si>
  <si>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</si>
  <si>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</si>
  <si>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</si>
  <si>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</si>
  <si>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</si>
  <si>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</si>
  <si>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</si>
  <si>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</si>
  <si>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</si>
  <si>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</si>
  <si>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</si>
  <si>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</si>
  <si>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</si>
  <si>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</si>
  <si>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</si>
  <si>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</si>
  <si>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</si>
  <si>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</si>
  <si>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</si>
  <si>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</si>
  <si>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</si>
  <si>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</si>
  <si>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</si>
  <si>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</si>
  <si>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</si>
  <si>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</si>
  <si>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</si>
  <si>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</si>
  <si>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</si>
  <si>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节能环保支出</t>
  </si>
  <si>
    <t>生物质能发电补助</t>
  </si>
  <si>
    <t>水体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</si>
  <si>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</si>
  <si>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</si>
  <si>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</si>
  <si>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</si>
  <si>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</si>
  <si>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</si>
  <si>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213</t>
  </si>
  <si>
    <t>农林水支出</t>
  </si>
  <si>
    <t>21301</t>
  </si>
  <si>
    <t>农业农村</t>
  </si>
  <si>
    <t>2130199</t>
  </si>
  <si>
    <t>其他农业农村支出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</si>
  <si>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</si>
  <si>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</si>
  <si>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</si>
  <si>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</si>
  <si>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</si>
  <si>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</si>
  <si>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</si>
  <si>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</si>
  <si>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国有资本经营预算支出</t>
  </si>
  <si>
    <t>解决历史遗留问题及改革成本支出</t>
  </si>
  <si>
    <t>国有企业退休人员社会化管理补助支出</t>
  </si>
  <si>
    <t>彩票公益金</t>
  </si>
  <si>
    <t>用于体育事业的彩票公益金支出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</si>
  <si>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</si>
  <si>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</si>
  <si>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</si>
  <si>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</si>
  <si>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</si>
  <si>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</si>
  <si>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</si>
  <si>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</si>
  <si>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</si>
  <si>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</si>
  <si>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</si>
  <si>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</si>
  <si>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</si>
  <si>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</si>
  <si>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</si>
  <si>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</si>
  <si>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</si>
  <si>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</si>
  <si>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</si>
  <si>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</si>
  <si>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</si>
  <si>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</si>
  <si>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</si>
  <si>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</si>
  <si>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</si>
  <si>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</si>
  <si>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</si>
  <si>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</si>
  <si>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</si>
  <si>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</si>
  <si>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</si>
  <si>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</si>
  <si>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</si>
  <si>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</si>
  <si>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</si>
  <si>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</si>
  <si>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</si>
  <si>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</si>
  <si>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</si>
  <si>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</si>
  <si>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</si>
  <si>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</si>
  <si>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</si>
  <si>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</si>
  <si>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</si>
  <si>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</si>
  <si>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</si>
  <si>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</si>
  <si>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</si>
  <si>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</si>
  <si>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</si>
  <si>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</si>
  <si>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</si>
  <si>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</si>
  <si>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</si>
  <si>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</si>
  <si>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</si>
  <si>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</si>
  <si>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</si>
  <si>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</si>
  <si>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</si>
  <si>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</si>
  <si>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</si>
  <si>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</si>
  <si>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</si>
  <si>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</si>
  <si>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</si>
  <si>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</si>
  <si>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</si>
  <si>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</si>
  <si>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530121210000000002420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</si>
  <si>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</si>
  <si>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</si>
  <si>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</si>
  <si>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</si>
  <si>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</si>
  <si>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</si>
  <si>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</si>
  <si>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530121231100001412742</t>
  </si>
  <si>
    <t>行政人员绩效奖励</t>
  </si>
  <si>
    <t>530121210000000003389</t>
  </si>
  <si>
    <t>530121231100001412760</t>
  </si>
  <si>
    <t>事业人员绩效奖励</t>
  </si>
  <si>
    <t>530121210000000002421</t>
  </si>
  <si>
    <t>事业人员工资支出</t>
  </si>
  <si>
    <t>30107</t>
  </si>
  <si>
    <t>绩效工资</t>
  </si>
  <si>
    <t>530121210000000002422</t>
  </si>
  <si>
    <t>社会保障缴费</t>
  </si>
  <si>
    <t>30112</t>
  </si>
  <si>
    <t>其他社会保障缴费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</si>
  <si>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</si>
  <si>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</si>
  <si>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</si>
  <si>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</si>
  <si>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</si>
  <si>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</si>
  <si>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</si>
  <si>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</si>
  <si>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530121210000000002423</t>
  </si>
  <si>
    <t>30113</t>
  </si>
  <si>
    <t>530121231100001164396</t>
  </si>
  <si>
    <t>遗属补助及抚恤金</t>
  </si>
  <si>
    <t>30305</t>
  </si>
  <si>
    <t>生活补助</t>
  </si>
  <si>
    <t>530121231100001169189</t>
  </si>
  <si>
    <t>村组干部工资支出</t>
  </si>
  <si>
    <t>530121231100001167756</t>
  </si>
  <si>
    <t>离退休人员支出</t>
  </si>
  <si>
    <t>530121231100001412744</t>
  </si>
  <si>
    <t>其他财政补助人员补贴</t>
  </si>
  <si>
    <t>530121241100002245825</t>
  </si>
  <si>
    <t>其他人员支出</t>
  </si>
  <si>
    <t>30199</t>
  </si>
  <si>
    <t>其他工资福利支出</t>
  </si>
  <si>
    <t>530121210000000002426</t>
  </si>
  <si>
    <t>公务用车运行维护费</t>
  </si>
  <si>
    <t>30231</t>
  </si>
  <si>
    <t>530121251100003770207</t>
  </si>
  <si>
    <t>30217</t>
  </si>
  <si>
    <t>530121210000000002427</t>
  </si>
  <si>
    <t>公务交通补贴</t>
  </si>
  <si>
    <t>30239</t>
  </si>
  <si>
    <t>其他交通费用</t>
  </si>
  <si>
    <t>530121210000000002428</t>
  </si>
  <si>
    <t>工会经费</t>
  </si>
  <si>
    <t>30228</t>
  </si>
  <si>
    <t>530121231100001445482</t>
  </si>
  <si>
    <t>编外人员公用经费</t>
  </si>
  <si>
    <t>30201</t>
  </si>
  <si>
    <t>办公费</t>
  </si>
  <si>
    <t>30229</t>
  </si>
  <si>
    <t>福利费</t>
  </si>
  <si>
    <t>530121210000000002429</t>
  </si>
  <si>
    <t>一般公用运转支出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</si>
  <si>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</si>
  <si>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</si>
  <si>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</si>
  <si>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</si>
  <si>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</si>
  <si>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</si>
  <si>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</si>
  <si>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</si>
  <si>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</si>
  <si>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</si>
  <si>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</si>
  <si>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</si>
  <si>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</si>
  <si>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</si>
  <si>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</si>
  <si>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</si>
  <si>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</si>
  <si>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</si>
  <si>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</si>
  <si>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</si>
  <si>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</si>
  <si>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313 事业发展类</t>
  </si>
  <si>
    <t>530121210000000002281</t>
  </si>
  <si>
    <t>街道工作经费</t>
  </si>
  <si>
    <t>530121231100001832047</t>
  </si>
  <si>
    <t>党政机关（事业单位）职工食堂补助经费</t>
  </si>
  <si>
    <t>30227</t>
  </si>
  <si>
    <t>委托业务费</t>
  </si>
  <si>
    <t>530121251100004057649</t>
  </si>
  <si>
    <t>七彩云南全民健身基础设施村级项目补助资金</t>
  </si>
  <si>
    <t xml:space="preserve"> 用于体育事业的彩票公益金支出</t>
  </si>
  <si>
    <t>312 民生类</t>
  </si>
  <si>
    <t>530121251100003970036</t>
  </si>
  <si>
    <t>国有企业退休人员社会化管理市级补助资金</t>
  </si>
  <si>
    <t>费用补贴</t>
  </si>
  <si>
    <t>530121241100002849867</t>
  </si>
  <si>
    <t>牛屎沟、第三沟入滇水环境综合整治项目市级补助资金</t>
  </si>
  <si>
    <t>基础设施建设</t>
  </si>
  <si>
    <t>合  计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</si>
  <si>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</si>
  <si>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</si>
  <si>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</si>
  <si>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</si>
  <si>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</si>
  <si>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</si>
  <si>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</si>
  <si>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</si>
  <si>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</si>
  <si>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</si>
  <si>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保障2025年乌龙街道机关职工就餐及食堂正常运转开支，为乌龙街道办事处工作开展提供充足的保障及相关后勤服务工作。
</t>
  </si>
  <si>
    <t>产出指标</t>
  </si>
  <si>
    <t>数量指标</t>
  </si>
  <si>
    <t>获补助对象数</t>
  </si>
  <si>
    <t>=</t>
  </si>
  <si>
    <t>154</t>
  </si>
  <si>
    <t>人</t>
  </si>
  <si>
    <t>定量指标</t>
  </si>
  <si>
    <t>反映获补助人员的数量情况</t>
  </si>
  <si>
    <t>效益指标</t>
  </si>
  <si>
    <t>社会效益</t>
  </si>
  <si>
    <t>职工工作积极性提高</t>
  </si>
  <si>
    <t>&gt;=</t>
  </si>
  <si>
    <t>90</t>
  </si>
  <si>
    <t>%</t>
  </si>
  <si>
    <t>反映补助促进职工工作积极性提高情况</t>
  </si>
  <si>
    <t>满意度指标</t>
  </si>
  <si>
    <t>服务对象满意度</t>
  </si>
  <si>
    <t>获补助对象满意度</t>
  </si>
  <si>
    <t>98</t>
  </si>
  <si>
    <t>反映获补助对象的满意度</t>
  </si>
  <si>
    <t>对标区委、区政府下达的《2025年度主要工作目标》，持续抓好各项工作指标的落实。细化工作任务、狠抓任务落实、压实工作责任。落实2025年党建工作目标、稳步推进2025年纪检、宣传工作、依法行政工作、完成当年公共财政收入、护林防火防汛抗旱、滇池生态治理等工作。</t>
  </si>
  <si>
    <t>支部开展主题党日、残疾人关怀相关活动</t>
  </si>
  <si>
    <t>1.00</t>
  </si>
  <si>
    <t>次/月</t>
  </si>
  <si>
    <t>反映开展一次残疾人关怀、支部开展主题党日等相关活动情况</t>
  </si>
  <si>
    <t>开展安全生产大排查工作</t>
  </si>
  <si>
    <t>次/年</t>
  </si>
  <si>
    <t>反映开展安全生产大排查情况</t>
  </si>
  <si>
    <t>质量指标</t>
  </si>
  <si>
    <t>参加活动人员满意度</t>
  </si>
  <si>
    <t>95</t>
  </si>
  <si>
    <t>反映参加活动人员满意度情况</t>
  </si>
  <si>
    <t>党员培训覆盖率</t>
  </si>
  <si>
    <t>反映党员培训覆盖率情况</t>
  </si>
  <si>
    <t>医疗、养老保险办理达标率</t>
  </si>
  <si>
    <t>反映医疗、养老保险办理达标率情况</t>
  </si>
  <si>
    <t>时效指标</t>
  </si>
  <si>
    <t>拨付资金及时率</t>
  </si>
  <si>
    <t>反映拨付资金及时率情况</t>
  </si>
  <si>
    <t>2025年</t>
  </si>
  <si>
    <t>年</t>
  </si>
  <si>
    <t>反映单位资金使用时限情况</t>
  </si>
  <si>
    <t>经济效益</t>
  </si>
  <si>
    <t>提升街道的财税收入</t>
  </si>
  <si>
    <t>反映提升街道的财税收入情况</t>
  </si>
  <si>
    <t>社区居民生活水平</t>
  </si>
  <si>
    <t>反映社区居民生活水平情况</t>
  </si>
  <si>
    <t>可持续影响</t>
  </si>
  <si>
    <t>人居环境达标率</t>
  </si>
  <si>
    <t>反映人居环境达标率情况</t>
  </si>
  <si>
    <t>居民对社区治理工作、社会组织服务满意度</t>
  </si>
  <si>
    <t>反映居民对社区治理工作、社会组织服务满意度情况</t>
  </si>
  <si>
    <t xml:space="preserve">及时拨付七彩云南全民健身基础设施村级项目补助资金
</t>
  </si>
  <si>
    <t>资金用于补助开展工作项目</t>
  </si>
  <si>
    <t>个</t>
  </si>
  <si>
    <t>反映补助村级开展工作项目个数</t>
  </si>
  <si>
    <t>对促进全民健身事业发展的影响</t>
  </si>
  <si>
    <t>反映对促进我市全民健身事业发展的影响</t>
  </si>
  <si>
    <t>反映服务对象的满意度情况</t>
  </si>
  <si>
    <t xml:space="preserve">  牛屎沟、第三沟入滇水环境综合整治项目市级补助资金</t>
  </si>
  <si>
    <t xml:space="preserve">
   年内完成44000平方米牛屎沟、第三沟入滇水环境综合整治项目，主要包括水生态治理工程、农田整治和景观提升工程。</t>
  </si>
  <si>
    <t xml:space="preserve">      产出指标</t>
  </si>
  <si>
    <t>总用地面积44000平方米</t>
  </si>
  <si>
    <t>平方米</t>
  </si>
  <si>
    <t>反映总用地面积情况</t>
  </si>
  <si>
    <t xml:space="preserve">      效益指标</t>
  </si>
  <si>
    <t>生态效益</t>
  </si>
  <si>
    <t>改善人居环境，保护治理滇池生态环境</t>
  </si>
  <si>
    <t>反映了改善人居环境，保护治理滇池生态环境情况</t>
  </si>
  <si>
    <t xml:space="preserve">      满意度指标</t>
  </si>
  <si>
    <t>受益对象满意度指标</t>
  </si>
  <si>
    <t>反映辖区服务对象满意度</t>
  </si>
  <si>
    <t xml:space="preserve">及时拨付2024年市属国有企业退休人员社会化管理补助资金，完成社会化管理工作
</t>
  </si>
  <si>
    <t>接收市属企业人员数量</t>
  </si>
  <si>
    <t>59</t>
  </si>
  <si>
    <t>反映接收市属企业人员数量情况</t>
  </si>
  <si>
    <t>实现移交后国有企业退休人员具有归属感、获得感和幸福感</t>
  </si>
  <si>
    <t>反映实现移交后国有企业退休人员具有归属感、获得感和幸福感情况</t>
  </si>
  <si>
    <t>反映满意度情况</t>
  </si>
  <si>
    <t>预算06表</t>
  </si>
  <si>
    <t>政府性基金预算支出预算表</t>
  </si>
  <si>
    <t>单位名称：昆明市发展和改革委员会</t>
  </si>
  <si>
    <t>政府性基金预算支出</t>
  </si>
  <si>
    <t>此表为空，我单位无政府性基金预算支出。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</si>
  <si>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</si>
  <si>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</si>
  <si>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</si>
  <si>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</si>
  <si>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</si>
  <si>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</si>
  <si>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</si>
  <si>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</si>
  <si>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</si>
  <si>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</si>
  <si>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</si>
  <si>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办公桌</t>
  </si>
  <si>
    <t>办公椅</t>
  </si>
  <si>
    <t>把</t>
  </si>
  <si>
    <t>张</t>
  </si>
  <si>
    <t>复印纸</t>
  </si>
  <si>
    <t>件</t>
  </si>
  <si>
    <t>会议椅</t>
  </si>
  <si>
    <t>会议桌</t>
  </si>
  <si>
    <t>沙发</t>
  </si>
  <si>
    <t>其他沙发类</t>
  </si>
  <si>
    <t>组</t>
  </si>
  <si>
    <t>公务用车加油</t>
  </si>
  <si>
    <t>车辆加油、添加燃料服务</t>
  </si>
  <si>
    <t>辆</t>
  </si>
  <si>
    <t>车辆维修和保养服务</t>
  </si>
  <si>
    <t>次</t>
  </si>
  <si>
    <t>公务用车保险</t>
  </si>
  <si>
    <t>机动车保险服务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</si>
  <si>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</si>
  <si>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</si>
  <si>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</si>
  <si>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</si>
  <si>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</si>
  <si>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</si>
  <si>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</si>
  <si>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</si>
  <si>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安全生产检查</t>
  </si>
  <si>
    <t>A0101 公共安全隐患排查治理服务</t>
  </si>
  <si>
    <t>A 公共服务</t>
  </si>
  <si>
    <t>病媒生物防制</t>
  </si>
  <si>
    <t>A0501 传染病防控服务</t>
  </si>
  <si>
    <t>法律顾问服务</t>
  </si>
  <si>
    <t>B0101 法律顾问服务</t>
  </si>
  <si>
    <t>B 政府履职辅助性服务</t>
  </si>
  <si>
    <t>法律顾问</t>
  </si>
  <si>
    <t>街道财务审计</t>
  </si>
  <si>
    <t>B0302 审计服务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</si>
  <si>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</si>
  <si>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</si>
  <si>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</si>
  <si>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</si>
  <si>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</si>
  <si>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</si>
  <si>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</si>
  <si>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</si>
  <si>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</si>
  <si>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</si>
  <si>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</si>
  <si>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</si>
  <si>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</si>
  <si>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</si>
  <si>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</si>
  <si>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</si>
  <si>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</si>
  <si>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</si>
  <si>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</si>
  <si>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</si>
  <si>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</si>
  <si>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</si>
  <si>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</si>
  <si>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此表为空，说明：我区已实行乡财县管，乡镇（街道）按照县级部门预算管理，无对下转移支付，我单位无该项预算。</t>
  </si>
  <si>
    <t>预算09-2表</t>
  </si>
  <si>
    <t>此表为空，说明：我区已实行乡财县管，乡镇（街道）按照县级部门预算管理，无对下转移支付，我单位无该项目。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</si>
  <si>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</si>
  <si>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</si>
  <si>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</si>
  <si>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</si>
  <si>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</si>
  <si>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</si>
  <si>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</si>
  <si>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</si>
  <si>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此表为空，我单位无新增资产配置。</t>
  </si>
  <si>
    <t>预算11表</t>
  </si>
  <si>
    <t>上级补助</t>
  </si>
  <si>
    <t>事业发展类</t>
  </si>
  <si>
    <t>提前下达2025年省级农村综合改革转移支付补助资金</t>
  </si>
  <si>
    <t>对村级公益事业建设的补助</t>
  </si>
  <si>
    <t>提前下达2025年中央农村综合改革转移支付补助资金</t>
  </si>
  <si>
    <t>提前下达国有企业退休人员社会化管理中央补助资金</t>
  </si>
  <si>
    <t>预算12表</t>
  </si>
  <si>
    <t>项目级次</t>
  </si>
  <si>
    <t>本级</t>
  </si>
  <si>
    <t>市级</t>
  </si>
  <si>
    <t/>
  </si>
</sst>
</file>

<file path=xl/styles.xml><?xml version="1.0" encoding="utf-8"?>
<styleSheet xmlns="http://schemas.openxmlformats.org/spreadsheetml/2006/main">
  <numFmts count="9">
    <numFmt numFmtId="176" formatCode="yyyy/mm/dd"/>
    <numFmt numFmtId="177" formatCode="yyyy/mm/dd\ hh:mm:ss"/>
    <numFmt numFmtId="178" formatCode="#,##0.00;\-#,##0.00;;@"/>
    <numFmt numFmtId="41" formatCode="_ * #,##0_ ;_ * \-#,##0_ ;_ * &quot;-&quot;_ ;_ @_ "/>
    <numFmt numFmtId="179" formatCode="hh:mm:ss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80" formatCode="#,##0;\-#,##0;;@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1" fillId="24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5" fillId="0" borderId="7">
      <alignment horizontal="right" vertical="center"/>
    </xf>
    <xf numFmtId="0" fontId="16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5" fillId="0" borderId="7">
      <alignment horizontal="right"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5" borderId="23" applyNumberFormat="0" applyAlignment="0" applyProtection="0">
      <alignment vertical="center"/>
    </xf>
    <xf numFmtId="0" fontId="32" fillId="15" borderId="27" applyNumberFormat="0" applyAlignment="0" applyProtection="0">
      <alignment vertical="center"/>
    </xf>
    <xf numFmtId="0" fontId="21" fillId="10" borderId="21" applyNumberFormat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10" fontId="5" fillId="0" borderId="7">
      <alignment horizontal="right" vertical="center"/>
    </xf>
    <xf numFmtId="0" fontId="16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178" fontId="5" fillId="0" borderId="7">
      <alignment horizontal="right" vertical="center"/>
    </xf>
    <xf numFmtId="49" fontId="5" fillId="0" borderId="7">
      <alignment horizontal="left" vertical="center" wrapText="1"/>
    </xf>
    <xf numFmtId="178" fontId="5" fillId="0" borderId="7">
      <alignment horizontal="right" vertical="center"/>
    </xf>
    <xf numFmtId="179" fontId="5" fillId="0" borderId="7">
      <alignment horizontal="right" vertical="center"/>
    </xf>
    <xf numFmtId="180" fontId="5" fillId="0" borderId="7">
      <alignment horizontal="right" vertical="center"/>
    </xf>
    <xf numFmtId="0" fontId="5" fillId="0" borderId="0">
      <alignment vertical="top"/>
      <protection locked="0"/>
    </xf>
    <xf numFmtId="0" fontId="7" fillId="0" borderId="0"/>
  </cellStyleXfs>
  <cellXfs count="307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3" borderId="7" xfId="57" applyFont="1" applyFill="1" applyBorder="1" applyAlignment="1" applyProtection="1">
      <alignment horizontal="left" vertical="center" wrapText="1"/>
      <protection locked="0"/>
    </xf>
    <xf numFmtId="4" fontId="5" fillId="0" borderId="7" xfId="57" applyNumberFormat="1" applyFont="1" applyFill="1" applyBorder="1" applyAlignment="1" applyProtection="1">
      <alignment horizontal="right" vertical="center" wrapText="1"/>
      <protection locked="0"/>
    </xf>
    <xf numFmtId="178" fontId="6" fillId="0" borderId="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7" xfId="57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>
      <alignment horizontal="left" vertical="center" wrapText="1"/>
    </xf>
    <xf numFmtId="4" fontId="6" fillId="0" borderId="7" xfId="54" applyNumberFormat="1" applyFont="1" applyFill="1" applyBorder="1">
      <alignment horizontal="right" vertical="center"/>
    </xf>
    <xf numFmtId="4" fontId="2" fillId="0" borderId="7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7" fillId="0" borderId="0" xfId="58" applyFill="1" applyAlignment="1">
      <alignment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0" xfId="0" applyFont="1" applyBorder="1" applyAlignment="1">
      <alignment vertical="top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5" fillId="0" borderId="0" xfId="57" applyFont="1" applyFill="1" applyBorder="1" applyAlignment="1" applyProtection="1">
      <alignment vertical="top"/>
      <protection locked="0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7" fillId="0" borderId="0" xfId="57" applyFont="1" applyFill="1" applyBorder="1" applyAlignment="1" applyProtection="1">
      <alignment vertical="center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right" vertical="center"/>
    </xf>
    <xf numFmtId="0" fontId="7" fillId="0" borderId="0" xfId="57" applyFont="1" applyFill="1" applyBorder="1" applyAlignment="1" applyProtection="1"/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2"/>
    </xf>
    <xf numFmtId="0" fontId="2" fillId="0" borderId="11" xfId="57" applyFont="1" applyFill="1" applyBorder="1" applyAlignment="1" applyProtection="1">
      <alignment horizontal="left" vertical="center"/>
      <protection locked="0"/>
    </xf>
    <xf numFmtId="0" fontId="2" fillId="0" borderId="11" xfId="57" applyFont="1" applyFill="1" applyBorder="1" applyAlignment="1" applyProtection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180" fontId="6" fillId="0" borderId="6" xfId="56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right"/>
      <protection locked="0"/>
    </xf>
    <xf numFmtId="49" fontId="11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7" fillId="0" borderId="0" xfId="57" applyNumberFormat="1" applyFont="1" applyFill="1" applyBorder="1" applyAlignment="1" applyProtection="1"/>
    <xf numFmtId="0" fontId="1" fillId="0" borderId="7" xfId="0" applyFont="1" applyBorder="1" applyAlignment="1">
      <alignment horizontal="center" vertical="center" wrapText="1"/>
    </xf>
    <xf numFmtId="49" fontId="6" fillId="0" borderId="7" xfId="53" applyNumberFormat="1" applyFont="1" applyBorder="1" applyAlignment="1">
      <alignment horizontal="left" vertical="center" wrapText="1" indent="1"/>
    </xf>
    <xf numFmtId="49" fontId="6" fillId="0" borderId="7" xfId="53" applyNumberFormat="1" applyFont="1" applyBorder="1">
      <alignment horizontal="left" vertical="center" wrapText="1"/>
    </xf>
    <xf numFmtId="49" fontId="6" fillId="0" borderId="7" xfId="53" applyNumberFormat="1" applyFont="1" applyBorder="1" applyAlignment="1">
      <alignment horizontal="left" vertical="center" wrapText="1" indent="2"/>
    </xf>
    <xf numFmtId="49" fontId="6" fillId="0" borderId="7" xfId="53" applyNumberFormat="1" applyFont="1" applyBorder="1" applyAlignment="1">
      <alignment horizontal="left" vertical="center" wrapText="1"/>
    </xf>
    <xf numFmtId="0" fontId="2" fillId="0" borderId="1" xfId="57" applyFont="1" applyFill="1" applyBorder="1" applyAlignment="1" applyProtection="1">
      <alignment horizontal="left" vertical="center" wrapText="1"/>
      <protection locked="0"/>
    </xf>
    <xf numFmtId="0" fontId="2" fillId="0" borderId="7" xfId="57" applyFont="1" applyFill="1" applyBorder="1" applyAlignment="1" applyProtection="1">
      <alignment horizontal="left" vertical="center" wrapText="1"/>
    </xf>
    <xf numFmtId="0" fontId="7" fillId="0" borderId="5" xfId="57" applyFont="1" applyFill="1" applyBorder="1" applyAlignment="1" applyProtection="1">
      <alignment vertical="center"/>
    </xf>
    <xf numFmtId="0" fontId="7" fillId="0" borderId="6" xfId="57" applyFont="1" applyFill="1" applyBorder="1" applyAlignment="1" applyProtection="1">
      <alignment vertical="center"/>
    </xf>
    <xf numFmtId="0" fontId="1" fillId="0" borderId="0" xfId="0" applyFont="1" applyBorder="1" applyAlignment="1">
      <alignment vertical="top"/>
    </xf>
    <xf numFmtId="0" fontId="0" fillId="0" borderId="14" xfId="0" applyFont="1" applyFill="1" applyBorder="1" applyAlignment="1">
      <alignment horizontal="lef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178" fontId="6" fillId="0" borderId="2" xfId="0" applyNumberFormat="1" applyFont="1" applyBorder="1" applyAlignment="1">
      <alignment horizontal="right" vertical="center"/>
    </xf>
    <xf numFmtId="0" fontId="0" fillId="0" borderId="14" xfId="0" applyFont="1" applyBorder="1"/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78" fontId="6" fillId="0" borderId="1" xfId="0" applyNumberFormat="1" applyFont="1" applyBorder="1" applyAlignment="1">
      <alignment horizontal="right" vertical="center"/>
    </xf>
    <xf numFmtId="178" fontId="6" fillId="0" borderId="14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178" fontId="6" fillId="0" borderId="16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0" fillId="0" borderId="0" xfId="0" applyFill="1"/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14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 indent="2"/>
    </xf>
    <xf numFmtId="178" fontId="6" fillId="0" borderId="14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4" xfId="0" applyFont="1" applyFill="1" applyBorder="1" applyAlignment="1">
      <alignment horizontal="left" vertical="center" wrapText="1" indent="2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 wrapText="1" indent="2"/>
    </xf>
    <xf numFmtId="4" fontId="2" fillId="0" borderId="14" xfId="0" applyNumberFormat="1" applyFont="1" applyFill="1" applyBorder="1" applyAlignment="1">
      <alignment horizontal="right" vertical="center"/>
    </xf>
    <xf numFmtId="4" fontId="2" fillId="0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16" xfId="0" applyFont="1" applyFill="1" applyBorder="1" applyAlignment="1">
      <alignment horizontal="left" vertical="center" wrapText="1"/>
    </xf>
    <xf numFmtId="178" fontId="6" fillId="0" borderId="18" xfId="0" applyNumberFormat="1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left" vertical="center" wrapText="1" indent="1"/>
    </xf>
    <xf numFmtId="0" fontId="2" fillId="0" borderId="19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178" fontId="6" fillId="0" borderId="9" xfId="0" applyNumberFormat="1" applyFont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left" vertical="center" wrapText="1" indent="1"/>
    </xf>
    <xf numFmtId="0" fontId="2" fillId="2" borderId="16" xfId="0" applyFont="1" applyFill="1" applyBorder="1" applyAlignment="1">
      <alignment horizontal="left" vertical="center" wrapText="1" indent="1"/>
    </xf>
    <xf numFmtId="178" fontId="6" fillId="0" borderId="17" xfId="0" applyNumberFormat="1" applyFont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 wrapText="1" indent="2"/>
    </xf>
    <xf numFmtId="0" fontId="2" fillId="2" borderId="16" xfId="0" applyFont="1" applyFill="1" applyBorder="1" applyAlignment="1">
      <alignment horizontal="left" vertical="center" wrapText="1" indent="2"/>
    </xf>
    <xf numFmtId="0" fontId="2" fillId="2" borderId="14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178" fontId="6" fillId="0" borderId="17" xfId="0" applyNumberFormat="1" applyFont="1" applyFill="1" applyBorder="1" applyAlignment="1">
      <alignment horizontal="right" vertical="center"/>
    </xf>
    <xf numFmtId="0" fontId="0" fillId="0" borderId="14" xfId="0" applyFont="1" applyFill="1" applyBorder="1"/>
    <xf numFmtId="178" fontId="6" fillId="0" borderId="20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/>
    </xf>
    <xf numFmtId="178" fontId="6" fillId="0" borderId="11" xfId="0" applyNumberFormat="1" applyFont="1" applyBorder="1" applyAlignment="1">
      <alignment horizontal="right" vertical="center"/>
    </xf>
    <xf numFmtId="178" fontId="6" fillId="0" borderId="6" xfId="0" applyNumberFormat="1" applyFont="1" applyBorder="1" applyAlignment="1">
      <alignment horizontal="right" vertical="center"/>
    </xf>
    <xf numFmtId="178" fontId="6" fillId="0" borderId="12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8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0" fillId="0" borderId="14" xfId="0" applyFont="1" applyFill="1" applyBorder="1" applyAlignment="1" quotePrefix="1">
      <alignment horizontal="left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8" activePane="bottomLeft" state="frozen"/>
      <selection/>
      <selection pane="bottomLeft" activeCell="B25" sqref="B25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71"/>
      <c r="B2" s="71"/>
      <c r="C2" s="71"/>
      <c r="D2" s="92" t="s">
        <v>0</v>
      </c>
    </row>
    <row r="3" ht="41.25" customHeight="1" spans="1:1">
      <c r="A3" s="66" t="str">
        <f>"2025"&amp;"年财务收支预算总表"</f>
        <v>2025年财务收支预算总表</v>
      </c>
    </row>
    <row r="4" ht="17.25" customHeight="1" spans="1:4">
      <c r="A4" s="69" t="s">
        <v>1</v>
      </c>
      <c r="B4" s="253"/>
      <c r="D4" s="186" t="s">
        <v>2</v>
      </c>
    </row>
    <row r="5" ht="23.25" customHeight="1" spans="1:4">
      <c r="A5" s="254" t="s">
        <v>3</v>
      </c>
      <c r="B5" s="255"/>
      <c r="C5" s="254" t="s">
        <v>4</v>
      </c>
      <c r="D5" s="255"/>
    </row>
    <row r="6" ht="24" customHeight="1" spans="1:4">
      <c r="A6" s="254" t="s">
        <v>5</v>
      </c>
      <c r="B6" s="254" t="s">
        <v>6</v>
      </c>
      <c r="C6" s="254" t="s">
        <v>7</v>
      </c>
      <c r="D6" s="254" t="s">
        <v>6</v>
      </c>
    </row>
    <row r="7" ht="17.25" customHeight="1" spans="1:4">
      <c r="A7" s="256" t="s">
        <v>8</v>
      </c>
      <c r="B7" s="112">
        <v>44083421.2</v>
      </c>
      <c r="C7" s="256" t="s">
        <v>9</v>
      </c>
      <c r="D7" s="112">
        <v>18999675.52</v>
      </c>
    </row>
    <row r="8" ht="17.25" customHeight="1" spans="1:4">
      <c r="A8" s="256" t="s">
        <v>10</v>
      </c>
      <c r="B8" s="112"/>
      <c r="C8" s="256" t="s">
        <v>11</v>
      </c>
      <c r="D8" s="112"/>
    </row>
    <row r="9" ht="17.25" customHeight="1" spans="1:4">
      <c r="A9" s="256" t="s">
        <v>12</v>
      </c>
      <c r="B9" s="112"/>
      <c r="C9" s="306" t="s">
        <v>13</v>
      </c>
      <c r="D9" s="112"/>
    </row>
    <row r="10" ht="17.25" customHeight="1" spans="1:4">
      <c r="A10" s="256" t="s">
        <v>14</v>
      </c>
      <c r="B10" s="112"/>
      <c r="C10" s="306" t="s">
        <v>15</v>
      </c>
      <c r="D10" s="112"/>
    </row>
    <row r="11" ht="17.25" customHeight="1" spans="1:4">
      <c r="A11" s="256" t="s">
        <v>16</v>
      </c>
      <c r="B11" s="112"/>
      <c r="C11" s="306" t="s">
        <v>17</v>
      </c>
      <c r="D11" s="112">
        <v>19500</v>
      </c>
    </row>
    <row r="12" ht="17.25" customHeight="1" spans="1:4">
      <c r="A12" s="256" t="s">
        <v>18</v>
      </c>
      <c r="B12" s="112"/>
      <c r="C12" s="306" t="s">
        <v>19</v>
      </c>
      <c r="D12" s="112"/>
    </row>
    <row r="13" ht="17.25" customHeight="1" spans="1:4">
      <c r="A13" s="256" t="s">
        <v>20</v>
      </c>
      <c r="B13" s="112"/>
      <c r="C13" s="84" t="s">
        <v>21</v>
      </c>
      <c r="D13" s="112"/>
    </row>
    <row r="14" ht="17.25" customHeight="1" spans="1:4">
      <c r="A14" s="256" t="s">
        <v>22</v>
      </c>
      <c r="B14" s="112"/>
      <c r="C14" s="84" t="s">
        <v>23</v>
      </c>
      <c r="D14" s="112">
        <v>1892536</v>
      </c>
    </row>
    <row r="15" ht="17.25" customHeight="1" spans="1:4">
      <c r="A15" s="256" t="s">
        <v>24</v>
      </c>
      <c r="B15" s="112"/>
      <c r="C15" s="84" t="s">
        <v>25</v>
      </c>
      <c r="D15" s="112">
        <v>1248650</v>
      </c>
    </row>
    <row r="16" ht="17.25" customHeight="1" spans="1:4">
      <c r="A16" s="256" t="s">
        <v>26</v>
      </c>
      <c r="B16" s="112"/>
      <c r="C16" s="84" t="s">
        <v>27</v>
      </c>
      <c r="D16" s="112">
        <v>1588.33</v>
      </c>
    </row>
    <row r="17" ht="17.25" customHeight="1" spans="1:4">
      <c r="A17" s="257"/>
      <c r="B17" s="112"/>
      <c r="C17" s="84" t="s">
        <v>28</v>
      </c>
      <c r="D17" s="112">
        <v>4500000</v>
      </c>
    </row>
    <row r="18" ht="17.25" customHeight="1" spans="1:4">
      <c r="A18" s="258"/>
      <c r="B18" s="112"/>
      <c r="C18" s="84" t="s">
        <v>29</v>
      </c>
      <c r="D18" s="112">
        <v>16239631.68</v>
      </c>
    </row>
    <row r="19" ht="17.25" customHeight="1" spans="1:4">
      <c r="A19" s="258"/>
      <c r="B19" s="112"/>
      <c r="C19" s="84" t="s">
        <v>30</v>
      </c>
      <c r="D19" s="112"/>
    </row>
    <row r="20" ht="17.25" customHeight="1" spans="1:4">
      <c r="A20" s="258"/>
      <c r="B20" s="112"/>
      <c r="C20" s="84" t="s">
        <v>31</v>
      </c>
      <c r="D20" s="112"/>
    </row>
    <row r="21" ht="17.25" customHeight="1" spans="1:4">
      <c r="A21" s="258"/>
      <c r="B21" s="112"/>
      <c r="C21" s="84" t="s">
        <v>32</v>
      </c>
      <c r="D21" s="112"/>
    </row>
    <row r="22" ht="17.25" customHeight="1" spans="1:4">
      <c r="A22" s="258"/>
      <c r="B22" s="112"/>
      <c r="C22" s="84" t="s">
        <v>33</v>
      </c>
      <c r="D22" s="112"/>
    </row>
    <row r="23" ht="17.25" customHeight="1" spans="1:4">
      <c r="A23" s="258"/>
      <c r="B23" s="112"/>
      <c r="C23" s="84" t="s">
        <v>34</v>
      </c>
      <c r="D23" s="112"/>
    </row>
    <row r="24" ht="17.25" customHeight="1" spans="1:4">
      <c r="A24" s="258"/>
      <c r="B24" s="112"/>
      <c r="C24" s="84" t="s">
        <v>35</v>
      </c>
      <c r="D24" s="112"/>
    </row>
    <row r="25" ht="17.25" customHeight="1" spans="1:4">
      <c r="A25" s="258"/>
      <c r="B25" s="112"/>
      <c r="C25" s="84" t="s">
        <v>36</v>
      </c>
      <c r="D25" s="112">
        <v>1183428</v>
      </c>
    </row>
    <row r="26" ht="17.25" customHeight="1" spans="1:4">
      <c r="A26" s="258"/>
      <c r="B26" s="112"/>
      <c r="C26" s="84" t="s">
        <v>37</v>
      </c>
      <c r="D26" s="112"/>
    </row>
    <row r="27" ht="17.25" customHeight="1" spans="1:4">
      <c r="A27" s="258"/>
      <c r="B27" s="112"/>
      <c r="C27" s="257" t="s">
        <v>38</v>
      </c>
      <c r="D27" s="112">
        <v>15300</v>
      </c>
    </row>
    <row r="28" ht="17.25" customHeight="1" spans="1:4">
      <c r="A28" s="258"/>
      <c r="B28" s="112"/>
      <c r="C28" s="84" t="s">
        <v>39</v>
      </c>
      <c r="D28" s="112"/>
    </row>
    <row r="29" ht="16.5" customHeight="1" spans="1:4">
      <c r="A29" s="258"/>
      <c r="B29" s="112"/>
      <c r="C29" s="84" t="s">
        <v>40</v>
      </c>
      <c r="D29" s="112"/>
    </row>
    <row r="30" ht="16.5" customHeight="1" spans="1:4">
      <c r="A30" s="258"/>
      <c r="B30" s="112"/>
      <c r="C30" s="257" t="s">
        <v>41</v>
      </c>
      <c r="D30" s="112">
        <v>200000</v>
      </c>
    </row>
    <row r="31" ht="17.25" customHeight="1" spans="1:4">
      <c r="A31" s="258"/>
      <c r="B31" s="112"/>
      <c r="C31" s="257" t="s">
        <v>42</v>
      </c>
      <c r="D31" s="112"/>
    </row>
    <row r="32" ht="17.25" customHeight="1" spans="1:4">
      <c r="A32" s="258"/>
      <c r="B32" s="112"/>
      <c r="C32" s="84" t="s">
        <v>43</v>
      </c>
      <c r="D32" s="112"/>
    </row>
    <row r="33" ht="16.5" customHeight="1" spans="1:4">
      <c r="A33" s="258" t="s">
        <v>44</v>
      </c>
      <c r="B33" s="112">
        <f>SUM(B7:B32)</f>
        <v>44083421.2</v>
      </c>
      <c r="C33" s="258" t="s">
        <v>45</v>
      </c>
      <c r="D33" s="112">
        <f>SUM(D7:D32)</f>
        <v>44300309.53</v>
      </c>
    </row>
    <row r="34" ht="16.5" customHeight="1" spans="1:4">
      <c r="A34" s="257" t="s">
        <v>46</v>
      </c>
      <c r="B34" s="112">
        <v>216888.33</v>
      </c>
      <c r="C34" s="257" t="s">
        <v>47</v>
      </c>
      <c r="D34" s="112"/>
    </row>
    <row r="35" ht="16.5" customHeight="1" spans="1:4">
      <c r="A35" s="84" t="s">
        <v>48</v>
      </c>
      <c r="B35" s="112">
        <v>216888.33</v>
      </c>
      <c r="C35" s="84" t="s">
        <v>48</v>
      </c>
      <c r="D35" s="112"/>
    </row>
    <row r="36" ht="16.5" customHeight="1" spans="1:4">
      <c r="A36" s="84" t="s">
        <v>49</v>
      </c>
      <c r="B36" s="112"/>
      <c r="C36" s="84" t="s">
        <v>50</v>
      </c>
      <c r="D36" s="112"/>
    </row>
    <row r="37" ht="16.5" customHeight="1" spans="1:4">
      <c r="A37" s="259" t="s">
        <v>51</v>
      </c>
      <c r="B37" s="112">
        <f>B33+B34</f>
        <v>44300309.53</v>
      </c>
      <c r="C37" s="259" t="s">
        <v>52</v>
      </c>
      <c r="D37" s="112">
        <v>44300309.53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scale="62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166666666667" defaultRowHeight="14.25" customHeight="1" outlineLevelCol="5"/>
  <cols>
    <col min="1" max="1" width="32.1416666666667" customWidth="1"/>
    <col min="2" max="2" width="20.7166666666667" customWidth="1"/>
    <col min="3" max="3" width="32.1416666666667" customWidth="1"/>
    <col min="4" max="4" width="27.7166666666667" customWidth="1"/>
    <col min="5" max="6" width="36.7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53">
        <v>1</v>
      </c>
      <c r="B2" s="154">
        <v>0</v>
      </c>
      <c r="C2" s="153">
        <v>1</v>
      </c>
      <c r="D2" s="155"/>
      <c r="E2" s="155"/>
      <c r="F2" s="152" t="s">
        <v>429</v>
      </c>
    </row>
    <row r="3" ht="42" customHeight="1" spans="1:6">
      <c r="A3" s="156" t="str">
        <f>"2025"&amp;"年部门政府性基金预算支出预算表"</f>
        <v>2025年部门政府性基金预算支出预算表</v>
      </c>
      <c r="B3" s="156" t="s">
        <v>430</v>
      </c>
      <c r="C3" s="157"/>
      <c r="D3" s="158"/>
      <c r="E3" s="158"/>
      <c r="F3" s="158"/>
    </row>
    <row r="4" ht="13.5" customHeight="1" spans="1:6">
      <c r="A4" s="5" t="s">
        <v>1</v>
      </c>
      <c r="B4" s="5" t="s">
        <v>431</v>
      </c>
      <c r="C4" s="153"/>
      <c r="D4" s="155"/>
      <c r="E4" s="155"/>
      <c r="F4" s="152" t="s">
        <v>2</v>
      </c>
    </row>
    <row r="5" ht="19.5" customHeight="1" spans="1:6">
      <c r="A5" s="159" t="s">
        <v>218</v>
      </c>
      <c r="B5" s="160" t="s">
        <v>74</v>
      </c>
      <c r="C5" s="159" t="s">
        <v>75</v>
      </c>
      <c r="D5" s="11" t="s">
        <v>432</v>
      </c>
      <c r="E5" s="12"/>
      <c r="F5" s="13"/>
    </row>
    <row r="6" ht="18.75" customHeight="1" spans="1:6">
      <c r="A6" s="161"/>
      <c r="B6" s="162"/>
      <c r="C6" s="161"/>
      <c r="D6" s="16" t="s">
        <v>56</v>
      </c>
      <c r="E6" s="11" t="s">
        <v>77</v>
      </c>
      <c r="F6" s="16" t="s">
        <v>78</v>
      </c>
    </row>
    <row r="7" ht="18.75" customHeight="1" spans="1:6">
      <c r="A7" s="97">
        <v>1</v>
      </c>
      <c r="B7" s="163" t="s">
        <v>204</v>
      </c>
      <c r="C7" s="97">
        <v>3</v>
      </c>
      <c r="D7" s="164">
        <v>4</v>
      </c>
      <c r="E7" s="164">
        <v>5</v>
      </c>
      <c r="F7" s="164">
        <v>6</v>
      </c>
    </row>
    <row r="8" ht="21" customHeight="1" spans="1:6">
      <c r="A8" s="24"/>
      <c r="B8" s="24"/>
      <c r="C8" s="24"/>
      <c r="D8" s="112"/>
      <c r="E8" s="112"/>
      <c r="F8" s="112"/>
    </row>
    <row r="9" ht="21" customHeight="1" spans="1:6">
      <c r="A9" s="24"/>
      <c r="B9" s="24"/>
      <c r="C9" s="24"/>
      <c r="D9" s="112"/>
      <c r="E9" s="112"/>
      <c r="F9" s="112"/>
    </row>
    <row r="10" ht="18.75" customHeight="1" spans="1:6">
      <c r="A10" s="165" t="s">
        <v>338</v>
      </c>
      <c r="B10" s="165" t="s">
        <v>338</v>
      </c>
      <c r="C10" s="166" t="s">
        <v>338</v>
      </c>
      <c r="D10" s="112"/>
      <c r="E10" s="112"/>
      <c r="F10" s="112"/>
    </row>
    <row r="11" s="113" customFormat="1" customHeight="1" spans="1:2">
      <c r="A11" s="167" t="s">
        <v>433</v>
      </c>
      <c r="B11" s="167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20"/>
  <sheetViews>
    <sheetView showZeros="0" workbookViewId="0">
      <pane ySplit="1" topLeftCell="A2" activePane="bottomLeft" state="frozen"/>
      <selection/>
      <selection pane="bottomLeft" activeCell="E23" sqref="E23"/>
    </sheetView>
  </sheetViews>
  <sheetFormatPr defaultColWidth="9.14166666666667" defaultRowHeight="14.25" customHeight="1"/>
  <cols>
    <col min="1" max="2" width="32.575" customWidth="1"/>
    <col min="3" max="3" width="32.625" customWidth="1"/>
    <col min="4" max="4" width="21.7166666666667" customWidth="1"/>
    <col min="5" max="5" width="21.375" customWidth="1"/>
    <col min="6" max="6" width="7.71666666666667" customWidth="1"/>
    <col min="7" max="7" width="7.375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117"/>
      <c r="C2" s="117"/>
      <c r="R2" s="3"/>
      <c r="S2" s="3" t="s">
        <v>434</v>
      </c>
    </row>
    <row r="3" ht="41.25" customHeight="1" spans="1:19">
      <c r="A3" s="103" t="str">
        <f>"2025"&amp;"年部门政府采购预算表"</f>
        <v>2025年部门政府采购预算表</v>
      </c>
      <c r="B3" s="95"/>
      <c r="C3" s="95"/>
      <c r="D3" s="4"/>
      <c r="E3" s="4"/>
      <c r="F3" s="4"/>
      <c r="G3" s="4"/>
      <c r="H3" s="4"/>
      <c r="I3" s="4"/>
      <c r="J3" s="4"/>
      <c r="K3" s="4"/>
      <c r="L3" s="4"/>
      <c r="M3" s="95"/>
      <c r="N3" s="4"/>
      <c r="O3" s="4"/>
      <c r="P3" s="95"/>
      <c r="Q3" s="4"/>
      <c r="R3" s="95"/>
      <c r="S3" s="95"/>
    </row>
    <row r="4" ht="18.75" customHeight="1" spans="1:19">
      <c r="A4" s="144" t="s">
        <v>1</v>
      </c>
      <c r="B4" s="119"/>
      <c r="C4" s="119"/>
      <c r="D4" s="7"/>
      <c r="E4" s="7"/>
      <c r="F4" s="7"/>
      <c r="G4" s="7"/>
      <c r="H4" s="7"/>
      <c r="I4" s="7"/>
      <c r="J4" s="7"/>
      <c r="K4" s="7"/>
      <c r="L4" s="7"/>
      <c r="R4" s="8"/>
      <c r="S4" s="152" t="s">
        <v>2</v>
      </c>
    </row>
    <row r="5" ht="15.75" customHeight="1" spans="1:19">
      <c r="A5" s="10" t="s">
        <v>217</v>
      </c>
      <c r="B5" s="120" t="s">
        <v>218</v>
      </c>
      <c r="C5" s="120" t="s">
        <v>435</v>
      </c>
      <c r="D5" s="121" t="s">
        <v>436</v>
      </c>
      <c r="E5" s="121" t="s">
        <v>437</v>
      </c>
      <c r="F5" s="121" t="s">
        <v>438</v>
      </c>
      <c r="G5" s="121" t="s">
        <v>439</v>
      </c>
      <c r="H5" s="121" t="s">
        <v>440</v>
      </c>
      <c r="I5" s="134" t="s">
        <v>225</v>
      </c>
      <c r="J5" s="134"/>
      <c r="K5" s="134"/>
      <c r="L5" s="134"/>
      <c r="M5" s="135"/>
      <c r="N5" s="134"/>
      <c r="O5" s="134"/>
      <c r="P5" s="114"/>
      <c r="Q5" s="134"/>
      <c r="R5" s="135"/>
      <c r="S5" s="115"/>
    </row>
    <row r="6" ht="17.25" customHeight="1" spans="1:19">
      <c r="A6" s="15"/>
      <c r="B6" s="122"/>
      <c r="C6" s="122"/>
      <c r="D6" s="123"/>
      <c r="E6" s="123"/>
      <c r="F6" s="123"/>
      <c r="G6" s="123"/>
      <c r="H6" s="123"/>
      <c r="I6" s="123" t="s">
        <v>56</v>
      </c>
      <c r="J6" s="123" t="s">
        <v>59</v>
      </c>
      <c r="K6" s="123" t="s">
        <v>441</v>
      </c>
      <c r="L6" s="123" t="s">
        <v>442</v>
      </c>
      <c r="M6" s="136" t="s">
        <v>443</v>
      </c>
      <c r="N6" s="137" t="s">
        <v>444</v>
      </c>
      <c r="O6" s="137"/>
      <c r="P6" s="142"/>
      <c r="Q6" s="137"/>
      <c r="R6" s="143"/>
      <c r="S6" s="124"/>
    </row>
    <row r="7" ht="54" customHeight="1" spans="1:19">
      <c r="A7" s="18"/>
      <c r="B7" s="124"/>
      <c r="C7" s="124"/>
      <c r="D7" s="125"/>
      <c r="E7" s="125"/>
      <c r="F7" s="125"/>
      <c r="G7" s="125"/>
      <c r="H7" s="125"/>
      <c r="I7" s="125"/>
      <c r="J7" s="125" t="s">
        <v>58</v>
      </c>
      <c r="K7" s="125"/>
      <c r="L7" s="125"/>
      <c r="M7" s="138"/>
      <c r="N7" s="125" t="s">
        <v>58</v>
      </c>
      <c r="O7" s="125" t="s">
        <v>65</v>
      </c>
      <c r="P7" s="124" t="s">
        <v>66</v>
      </c>
      <c r="Q7" s="125" t="s">
        <v>67</v>
      </c>
      <c r="R7" s="138" t="s">
        <v>68</v>
      </c>
      <c r="S7" s="124" t="s">
        <v>69</v>
      </c>
    </row>
    <row r="8" ht="18" customHeight="1" spans="1:19">
      <c r="A8" s="145">
        <v>1</v>
      </c>
      <c r="B8" s="145" t="s">
        <v>204</v>
      </c>
      <c r="C8" s="146">
        <v>3</v>
      </c>
      <c r="D8" s="146">
        <v>4</v>
      </c>
      <c r="E8" s="145">
        <v>5</v>
      </c>
      <c r="F8" s="145">
        <v>6</v>
      </c>
      <c r="G8" s="145">
        <v>7</v>
      </c>
      <c r="H8" s="145">
        <v>8</v>
      </c>
      <c r="I8" s="145">
        <v>9</v>
      </c>
      <c r="J8" s="145">
        <v>10</v>
      </c>
      <c r="K8" s="145">
        <v>11</v>
      </c>
      <c r="L8" s="145">
        <v>12</v>
      </c>
      <c r="M8" s="145">
        <v>13</v>
      </c>
      <c r="N8" s="145">
        <v>14</v>
      </c>
      <c r="O8" s="145">
        <v>15</v>
      </c>
      <c r="P8" s="145">
        <v>16</v>
      </c>
      <c r="Q8" s="145">
        <v>17</v>
      </c>
      <c r="R8" s="145">
        <v>18</v>
      </c>
      <c r="S8" s="145">
        <v>19</v>
      </c>
    </row>
    <row r="9" ht="18" customHeight="1" spans="1:19">
      <c r="A9" s="147" t="s">
        <v>71</v>
      </c>
      <c r="B9" s="145" t="s">
        <v>71</v>
      </c>
      <c r="C9" s="126" t="s">
        <v>323</v>
      </c>
      <c r="D9" s="85" t="s">
        <v>445</v>
      </c>
      <c r="E9" s="85" t="s">
        <v>446</v>
      </c>
      <c r="F9" s="85" t="s">
        <v>447</v>
      </c>
      <c r="G9" s="148">
        <v>30</v>
      </c>
      <c r="H9" s="112">
        <v>15000</v>
      </c>
      <c r="I9" s="112">
        <v>15000</v>
      </c>
      <c r="J9" s="112">
        <v>15000</v>
      </c>
      <c r="K9" s="145"/>
      <c r="L9" s="145"/>
      <c r="M9" s="145"/>
      <c r="N9" s="145"/>
      <c r="O9" s="145"/>
      <c r="P9" s="145"/>
      <c r="Q9" s="145"/>
      <c r="R9" s="145"/>
      <c r="S9" s="145"/>
    </row>
    <row r="10" ht="18" customHeight="1" spans="1:19">
      <c r="A10" s="145" t="s">
        <v>71</v>
      </c>
      <c r="B10" s="145" t="s">
        <v>71</v>
      </c>
      <c r="C10" s="126" t="s">
        <v>323</v>
      </c>
      <c r="D10" s="85" t="s">
        <v>445</v>
      </c>
      <c r="E10" s="85" t="s">
        <v>445</v>
      </c>
      <c r="F10" s="85" t="s">
        <v>448</v>
      </c>
      <c r="G10" s="148">
        <v>30</v>
      </c>
      <c r="H10" s="112">
        <v>36000</v>
      </c>
      <c r="I10" s="112">
        <v>36000</v>
      </c>
      <c r="J10" s="112">
        <v>36000</v>
      </c>
      <c r="K10" s="145"/>
      <c r="L10" s="145"/>
      <c r="M10" s="145"/>
      <c r="N10" s="145"/>
      <c r="O10" s="145"/>
      <c r="P10" s="145"/>
      <c r="Q10" s="145"/>
      <c r="R10" s="145"/>
      <c r="S10" s="145"/>
    </row>
    <row r="11" ht="18" customHeight="1" spans="1:19">
      <c r="A11" s="145" t="s">
        <v>71</v>
      </c>
      <c r="B11" s="145" t="s">
        <v>71</v>
      </c>
      <c r="C11" s="126" t="s">
        <v>323</v>
      </c>
      <c r="D11" s="85" t="s">
        <v>449</v>
      </c>
      <c r="E11" s="85" t="s">
        <v>449</v>
      </c>
      <c r="F11" s="85" t="s">
        <v>450</v>
      </c>
      <c r="G11" s="148">
        <v>250</v>
      </c>
      <c r="H11" s="112">
        <v>42500</v>
      </c>
      <c r="I11" s="112">
        <v>42500</v>
      </c>
      <c r="J11" s="112">
        <v>42500</v>
      </c>
      <c r="K11" s="145"/>
      <c r="L11" s="145"/>
      <c r="M11" s="145"/>
      <c r="N11" s="145"/>
      <c r="O11" s="145"/>
      <c r="P11" s="145"/>
      <c r="Q11" s="145"/>
      <c r="R11" s="145"/>
      <c r="S11" s="145"/>
    </row>
    <row r="12" ht="18" customHeight="1" spans="1:19">
      <c r="A12" s="145" t="s">
        <v>71</v>
      </c>
      <c r="B12" s="145" t="s">
        <v>71</v>
      </c>
      <c r="C12" s="126" t="s">
        <v>323</v>
      </c>
      <c r="D12" s="85" t="s">
        <v>451</v>
      </c>
      <c r="E12" s="85" t="s">
        <v>451</v>
      </c>
      <c r="F12" s="85" t="s">
        <v>447</v>
      </c>
      <c r="G12" s="148">
        <v>48</v>
      </c>
      <c r="H12" s="112">
        <v>24000</v>
      </c>
      <c r="I12" s="112">
        <v>24000</v>
      </c>
      <c r="J12" s="112">
        <v>24000</v>
      </c>
      <c r="K12" s="145"/>
      <c r="L12" s="145"/>
      <c r="M12" s="145"/>
      <c r="N12" s="145"/>
      <c r="O12" s="145"/>
      <c r="P12" s="145"/>
      <c r="Q12" s="145"/>
      <c r="R12" s="145"/>
      <c r="S12" s="145"/>
    </row>
    <row r="13" ht="18" customHeight="1" spans="1:19">
      <c r="A13" s="145" t="s">
        <v>71</v>
      </c>
      <c r="B13" s="145" t="s">
        <v>71</v>
      </c>
      <c r="C13" s="126" t="s">
        <v>323</v>
      </c>
      <c r="D13" s="85" t="s">
        <v>452</v>
      </c>
      <c r="E13" s="85" t="s">
        <v>452</v>
      </c>
      <c r="F13" s="85" t="s">
        <v>448</v>
      </c>
      <c r="G13" s="148">
        <v>24</v>
      </c>
      <c r="H13" s="112">
        <v>12000</v>
      </c>
      <c r="I13" s="112">
        <v>12000</v>
      </c>
      <c r="J13" s="112">
        <v>12000</v>
      </c>
      <c r="K13" s="145"/>
      <c r="L13" s="145"/>
      <c r="M13" s="145"/>
      <c r="N13" s="145"/>
      <c r="O13" s="145"/>
      <c r="P13" s="145"/>
      <c r="Q13" s="145"/>
      <c r="R13" s="145"/>
      <c r="S13" s="145"/>
    </row>
    <row r="14" ht="18" customHeight="1" spans="1:19">
      <c r="A14" s="145" t="s">
        <v>71</v>
      </c>
      <c r="B14" s="145" t="s">
        <v>71</v>
      </c>
      <c r="C14" s="126" t="s">
        <v>323</v>
      </c>
      <c r="D14" s="85" t="s">
        <v>453</v>
      </c>
      <c r="E14" s="85" t="s">
        <v>454</v>
      </c>
      <c r="F14" s="85" t="s">
        <v>448</v>
      </c>
      <c r="G14" s="148">
        <v>2</v>
      </c>
      <c r="H14" s="112">
        <v>2000</v>
      </c>
      <c r="I14" s="112">
        <v>2000</v>
      </c>
      <c r="J14" s="112">
        <v>2000</v>
      </c>
      <c r="K14" s="145"/>
      <c r="L14" s="145"/>
      <c r="M14" s="145"/>
      <c r="N14" s="145"/>
      <c r="O14" s="145"/>
      <c r="P14" s="145"/>
      <c r="Q14" s="145"/>
      <c r="R14" s="145"/>
      <c r="S14" s="145"/>
    </row>
    <row r="15" ht="18" customHeight="1" spans="1:19">
      <c r="A15" s="145" t="s">
        <v>71</v>
      </c>
      <c r="B15" s="145" t="s">
        <v>71</v>
      </c>
      <c r="C15" s="126" t="s">
        <v>323</v>
      </c>
      <c r="D15" s="85" t="s">
        <v>453</v>
      </c>
      <c r="E15" s="85" t="s">
        <v>454</v>
      </c>
      <c r="F15" s="85" t="s">
        <v>455</v>
      </c>
      <c r="G15" s="148">
        <v>1</v>
      </c>
      <c r="H15" s="112">
        <v>2000</v>
      </c>
      <c r="I15" s="112">
        <v>2000</v>
      </c>
      <c r="J15" s="112">
        <v>2000</v>
      </c>
      <c r="K15" s="145"/>
      <c r="L15" s="145"/>
      <c r="M15" s="145"/>
      <c r="N15" s="145"/>
      <c r="O15" s="145"/>
      <c r="P15" s="145"/>
      <c r="Q15" s="145"/>
      <c r="R15" s="145"/>
      <c r="S15" s="145"/>
    </row>
    <row r="16" ht="18" customHeight="1" spans="1:19">
      <c r="A16" s="145" t="s">
        <v>71</v>
      </c>
      <c r="B16" s="145" t="s">
        <v>71</v>
      </c>
      <c r="C16" s="126" t="s">
        <v>281</v>
      </c>
      <c r="D16" s="85" t="s">
        <v>456</v>
      </c>
      <c r="E16" s="85" t="s">
        <v>457</v>
      </c>
      <c r="F16" s="85" t="s">
        <v>458</v>
      </c>
      <c r="G16" s="148">
        <v>3</v>
      </c>
      <c r="H16" s="112">
        <v>30000</v>
      </c>
      <c r="I16" s="112">
        <v>30000</v>
      </c>
      <c r="J16" s="112">
        <v>30000</v>
      </c>
      <c r="K16" s="145"/>
      <c r="L16" s="145"/>
      <c r="M16" s="145"/>
      <c r="N16" s="145"/>
      <c r="O16" s="145"/>
      <c r="P16" s="145"/>
      <c r="Q16" s="145"/>
      <c r="R16" s="145"/>
      <c r="S16" s="145"/>
    </row>
    <row r="17" ht="18" customHeight="1" spans="1:19">
      <c r="A17" s="145" t="s">
        <v>71</v>
      </c>
      <c r="B17" s="145" t="s">
        <v>71</v>
      </c>
      <c r="C17" s="126" t="s">
        <v>281</v>
      </c>
      <c r="D17" s="85" t="s">
        <v>459</v>
      </c>
      <c r="E17" s="85" t="s">
        <v>459</v>
      </c>
      <c r="F17" s="85" t="s">
        <v>460</v>
      </c>
      <c r="G17" s="148">
        <v>5</v>
      </c>
      <c r="H17" s="112">
        <v>20000</v>
      </c>
      <c r="I17" s="112">
        <v>20000</v>
      </c>
      <c r="J17" s="112">
        <v>20000</v>
      </c>
      <c r="K17" s="145"/>
      <c r="L17" s="145"/>
      <c r="M17" s="145"/>
      <c r="N17" s="145"/>
      <c r="O17" s="145"/>
      <c r="P17" s="145"/>
      <c r="Q17" s="145"/>
      <c r="R17" s="145"/>
      <c r="S17" s="145"/>
    </row>
    <row r="18" ht="18" customHeight="1" spans="1:19">
      <c r="A18" s="145" t="s">
        <v>71</v>
      </c>
      <c r="B18" s="145" t="s">
        <v>71</v>
      </c>
      <c r="C18" s="126" t="s">
        <v>281</v>
      </c>
      <c r="D18" s="85" t="s">
        <v>461</v>
      </c>
      <c r="E18" s="85" t="s">
        <v>462</v>
      </c>
      <c r="F18" s="85" t="s">
        <v>458</v>
      </c>
      <c r="G18" s="148">
        <v>3</v>
      </c>
      <c r="H18" s="112">
        <v>9000</v>
      </c>
      <c r="I18" s="112">
        <v>9000</v>
      </c>
      <c r="J18" s="112">
        <v>9000</v>
      </c>
      <c r="K18" s="145"/>
      <c r="L18" s="145"/>
      <c r="M18" s="145"/>
      <c r="N18" s="145"/>
      <c r="O18" s="145"/>
      <c r="P18" s="145"/>
      <c r="Q18" s="145"/>
      <c r="R18" s="145"/>
      <c r="S18" s="145"/>
    </row>
    <row r="19" ht="21" customHeight="1" spans="1:19">
      <c r="A19" s="129" t="s">
        <v>338</v>
      </c>
      <c r="B19" s="130"/>
      <c r="C19" s="130"/>
      <c r="D19" s="131"/>
      <c r="E19" s="131"/>
      <c r="F19" s="131"/>
      <c r="G19" s="149"/>
      <c r="H19" s="112">
        <f>SUM(H9:H18)</f>
        <v>192500</v>
      </c>
      <c r="I19" s="112">
        <f>SUM(I9:I18)</f>
        <v>192500</v>
      </c>
      <c r="J19" s="112">
        <f>SUM(J9:J18)</f>
        <v>192500</v>
      </c>
      <c r="K19" s="112"/>
      <c r="L19" s="112"/>
      <c r="M19" s="112"/>
      <c r="N19" s="112"/>
      <c r="O19" s="112"/>
      <c r="P19" s="112"/>
      <c r="Q19" s="112"/>
      <c r="R19" s="112"/>
      <c r="S19" s="112"/>
    </row>
    <row r="20" ht="21" customHeight="1" spans="1:19">
      <c r="A20" s="144" t="s">
        <v>463</v>
      </c>
      <c r="B20" s="5"/>
      <c r="C20" s="5"/>
      <c r="D20" s="144"/>
      <c r="E20" s="144"/>
      <c r="F20" s="144"/>
      <c r="G20" s="150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</row>
  </sheetData>
  <mergeCells count="19">
    <mergeCell ref="A3:S3"/>
    <mergeCell ref="A4:H4"/>
    <mergeCell ref="I5:S5"/>
    <mergeCell ref="N6:S6"/>
    <mergeCell ref="A19:G19"/>
    <mergeCell ref="A20:S20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2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3"/>
  <sheetViews>
    <sheetView showZeros="0" workbookViewId="0">
      <pane ySplit="1" topLeftCell="A2" activePane="bottomLeft" state="frozen"/>
      <selection/>
      <selection pane="bottomLeft" activeCell="A22" sqref="A22"/>
    </sheetView>
  </sheetViews>
  <sheetFormatPr defaultColWidth="9.14166666666667" defaultRowHeight="14.25" customHeight="1"/>
  <cols>
    <col min="1" max="1" width="34.375" customWidth="1"/>
    <col min="2" max="2" width="34.25" customWidth="1"/>
    <col min="3" max="3" width="15.125" customWidth="1"/>
    <col min="4" max="4" width="23" customWidth="1"/>
    <col min="5" max="5" width="34.375" customWidth="1"/>
    <col min="6" max="6" width="18.125" customWidth="1"/>
    <col min="7" max="7" width="17.5" customWidth="1"/>
    <col min="8" max="8" width="18.75" customWidth="1"/>
    <col min="9" max="9" width="18.375" customWidth="1"/>
    <col min="10" max="10" width="17.25" customWidth="1"/>
    <col min="11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107"/>
      <c r="B2" s="117"/>
      <c r="C2" s="117"/>
      <c r="D2" s="117"/>
      <c r="E2" s="117"/>
      <c r="F2" s="117"/>
      <c r="G2" s="117"/>
      <c r="H2" s="107"/>
      <c r="I2" s="107"/>
      <c r="J2" s="107"/>
      <c r="K2" s="107"/>
      <c r="L2" s="107"/>
      <c r="M2" s="107"/>
      <c r="N2" s="132"/>
      <c r="O2" s="107"/>
      <c r="P2" s="107"/>
      <c r="Q2" s="117"/>
      <c r="R2" s="107"/>
      <c r="S2" s="140"/>
      <c r="T2" s="140" t="s">
        <v>464</v>
      </c>
    </row>
    <row r="3" ht="41.25" customHeight="1" spans="1:20">
      <c r="A3" s="103" t="str">
        <f>"2025"&amp;"年部门政府购买服务预算表"</f>
        <v>2025年部门政府购买服务预算表</v>
      </c>
      <c r="B3" s="95"/>
      <c r="C3" s="95"/>
      <c r="D3" s="95"/>
      <c r="E3" s="95"/>
      <c r="F3" s="95"/>
      <c r="G3" s="95"/>
      <c r="H3" s="118"/>
      <c r="I3" s="118"/>
      <c r="J3" s="118"/>
      <c r="K3" s="118"/>
      <c r="L3" s="118"/>
      <c r="M3" s="118"/>
      <c r="N3" s="133"/>
      <c r="O3" s="118"/>
      <c r="P3" s="118"/>
      <c r="Q3" s="95"/>
      <c r="R3" s="118"/>
      <c r="S3" s="133"/>
      <c r="T3" s="95"/>
    </row>
    <row r="4" ht="22.5" customHeight="1" spans="1:20">
      <c r="A4" s="104" t="s">
        <v>1</v>
      </c>
      <c r="B4" s="119"/>
      <c r="C4" s="119"/>
      <c r="D4" s="119"/>
      <c r="E4" s="119"/>
      <c r="F4" s="119"/>
      <c r="G4" s="119"/>
      <c r="H4" s="105"/>
      <c r="I4" s="105"/>
      <c r="J4" s="105"/>
      <c r="K4" s="105"/>
      <c r="L4" s="105"/>
      <c r="M4" s="105"/>
      <c r="N4" s="132"/>
      <c r="O4" s="107"/>
      <c r="P4" s="107"/>
      <c r="Q4" s="117"/>
      <c r="R4" s="107"/>
      <c r="S4" s="141"/>
      <c r="T4" s="140" t="s">
        <v>2</v>
      </c>
    </row>
    <row r="5" ht="24" customHeight="1" spans="1:20">
      <c r="A5" s="10" t="s">
        <v>217</v>
      </c>
      <c r="B5" s="120" t="s">
        <v>218</v>
      </c>
      <c r="C5" s="120" t="s">
        <v>435</v>
      </c>
      <c r="D5" s="120" t="s">
        <v>465</v>
      </c>
      <c r="E5" s="120" t="s">
        <v>466</v>
      </c>
      <c r="F5" s="120" t="s">
        <v>467</v>
      </c>
      <c r="G5" s="120" t="s">
        <v>468</v>
      </c>
      <c r="H5" s="121" t="s">
        <v>469</v>
      </c>
      <c r="I5" s="121" t="s">
        <v>470</v>
      </c>
      <c r="J5" s="134" t="s">
        <v>225</v>
      </c>
      <c r="K5" s="134"/>
      <c r="L5" s="134"/>
      <c r="M5" s="134"/>
      <c r="N5" s="135"/>
      <c r="O5" s="134"/>
      <c r="P5" s="134"/>
      <c r="Q5" s="114"/>
      <c r="R5" s="134"/>
      <c r="S5" s="135"/>
      <c r="T5" s="115"/>
    </row>
    <row r="6" ht="24" customHeight="1" spans="1:20">
      <c r="A6" s="15"/>
      <c r="B6" s="122"/>
      <c r="C6" s="122"/>
      <c r="D6" s="122"/>
      <c r="E6" s="122"/>
      <c r="F6" s="122"/>
      <c r="G6" s="122"/>
      <c r="H6" s="123"/>
      <c r="I6" s="123"/>
      <c r="J6" s="123" t="s">
        <v>56</v>
      </c>
      <c r="K6" s="123" t="s">
        <v>59</v>
      </c>
      <c r="L6" s="123" t="s">
        <v>441</v>
      </c>
      <c r="M6" s="123" t="s">
        <v>442</v>
      </c>
      <c r="N6" s="136" t="s">
        <v>443</v>
      </c>
      <c r="O6" s="137" t="s">
        <v>444</v>
      </c>
      <c r="P6" s="137"/>
      <c r="Q6" s="142"/>
      <c r="R6" s="137"/>
      <c r="S6" s="143"/>
      <c r="T6" s="124"/>
    </row>
    <row r="7" ht="54" customHeight="1" spans="1:20">
      <c r="A7" s="18"/>
      <c r="B7" s="124"/>
      <c r="C7" s="124"/>
      <c r="D7" s="124"/>
      <c r="E7" s="124"/>
      <c r="F7" s="124"/>
      <c r="G7" s="124"/>
      <c r="H7" s="125"/>
      <c r="I7" s="125"/>
      <c r="J7" s="125"/>
      <c r="K7" s="125" t="s">
        <v>58</v>
      </c>
      <c r="L7" s="125"/>
      <c r="M7" s="125"/>
      <c r="N7" s="138"/>
      <c r="O7" s="125" t="s">
        <v>58</v>
      </c>
      <c r="P7" s="125" t="s">
        <v>65</v>
      </c>
      <c r="Q7" s="124" t="s">
        <v>66</v>
      </c>
      <c r="R7" s="125" t="s">
        <v>67</v>
      </c>
      <c r="S7" s="138" t="s">
        <v>68</v>
      </c>
      <c r="T7" s="124" t="s">
        <v>69</v>
      </c>
    </row>
    <row r="8" ht="30" customHeight="1" spans="1:20">
      <c r="A8" s="19">
        <v>1</v>
      </c>
      <c r="B8" s="124">
        <v>2</v>
      </c>
      <c r="C8" s="19">
        <v>3</v>
      </c>
      <c r="D8" s="19">
        <v>4</v>
      </c>
      <c r="E8" s="124">
        <v>5</v>
      </c>
      <c r="F8" s="19">
        <v>6</v>
      </c>
      <c r="G8" s="19">
        <v>7</v>
      </c>
      <c r="H8" s="124">
        <v>8</v>
      </c>
      <c r="I8" s="19">
        <v>9</v>
      </c>
      <c r="J8" s="19">
        <v>10</v>
      </c>
      <c r="K8" s="124">
        <v>11</v>
      </c>
      <c r="L8" s="19">
        <v>12</v>
      </c>
      <c r="M8" s="19">
        <v>13</v>
      </c>
      <c r="N8" s="124">
        <v>14</v>
      </c>
      <c r="O8" s="19">
        <v>15</v>
      </c>
      <c r="P8" s="19">
        <v>16</v>
      </c>
      <c r="Q8" s="124">
        <v>17</v>
      </c>
      <c r="R8" s="19">
        <v>18</v>
      </c>
      <c r="S8" s="19">
        <v>19</v>
      </c>
      <c r="T8" s="19">
        <v>20</v>
      </c>
    </row>
    <row r="9" ht="22" customHeight="1" spans="1:20">
      <c r="A9" s="19" t="s">
        <v>71</v>
      </c>
      <c r="B9" s="124" t="s">
        <v>71</v>
      </c>
      <c r="C9" s="126" t="s">
        <v>323</v>
      </c>
      <c r="D9" s="85" t="s">
        <v>471</v>
      </c>
      <c r="E9" s="85" t="s">
        <v>472</v>
      </c>
      <c r="F9" s="85" t="s">
        <v>78</v>
      </c>
      <c r="G9" s="127" t="s">
        <v>473</v>
      </c>
      <c r="H9" s="128" t="s">
        <v>85</v>
      </c>
      <c r="I9" s="128" t="s">
        <v>471</v>
      </c>
      <c r="J9" s="112">
        <v>160000</v>
      </c>
      <c r="K9" s="112">
        <v>160000</v>
      </c>
      <c r="L9" s="19"/>
      <c r="M9" s="19"/>
      <c r="N9" s="124"/>
      <c r="O9" s="19"/>
      <c r="P9" s="19"/>
      <c r="Q9" s="124"/>
      <c r="R9" s="19"/>
      <c r="S9" s="19"/>
      <c r="T9" s="19"/>
    </row>
    <row r="10" ht="24" customHeight="1" spans="1:20">
      <c r="A10" s="19" t="s">
        <v>71</v>
      </c>
      <c r="B10" s="124" t="s">
        <v>71</v>
      </c>
      <c r="C10" s="126" t="s">
        <v>323</v>
      </c>
      <c r="D10" s="85" t="s">
        <v>474</v>
      </c>
      <c r="E10" s="85" t="s">
        <v>475</v>
      </c>
      <c r="F10" s="85" t="s">
        <v>78</v>
      </c>
      <c r="G10" s="127" t="s">
        <v>473</v>
      </c>
      <c r="H10" s="128" t="s">
        <v>126</v>
      </c>
      <c r="I10" s="128" t="s">
        <v>474</v>
      </c>
      <c r="J10" s="112">
        <v>80000</v>
      </c>
      <c r="K10" s="112">
        <v>80000</v>
      </c>
      <c r="L10" s="19"/>
      <c r="M10" s="19"/>
      <c r="N10" s="124"/>
      <c r="O10" s="19"/>
      <c r="P10" s="19"/>
      <c r="Q10" s="124"/>
      <c r="R10" s="19"/>
      <c r="S10" s="19"/>
      <c r="T10" s="19"/>
    </row>
    <row r="11" ht="23" customHeight="1" spans="1:20">
      <c r="A11" s="19" t="s">
        <v>71</v>
      </c>
      <c r="B11" s="124" t="s">
        <v>71</v>
      </c>
      <c r="C11" s="126" t="s">
        <v>323</v>
      </c>
      <c r="D11" s="85" t="s">
        <v>476</v>
      </c>
      <c r="E11" s="85" t="s">
        <v>477</v>
      </c>
      <c r="F11" s="85" t="s">
        <v>78</v>
      </c>
      <c r="G11" s="127" t="s">
        <v>478</v>
      </c>
      <c r="H11" s="128" t="s">
        <v>85</v>
      </c>
      <c r="I11" s="128" t="s">
        <v>479</v>
      </c>
      <c r="J11" s="112">
        <v>30000</v>
      </c>
      <c r="K11" s="112">
        <v>30000</v>
      </c>
      <c r="L11" s="19"/>
      <c r="M11" s="19"/>
      <c r="N11" s="124"/>
      <c r="O11" s="19"/>
      <c r="P11" s="19"/>
      <c r="Q11" s="124"/>
      <c r="R11" s="19"/>
      <c r="S11" s="19"/>
      <c r="T11" s="19"/>
    </row>
    <row r="12" ht="24" customHeight="1" spans="1:20">
      <c r="A12" s="19" t="s">
        <v>71</v>
      </c>
      <c r="B12" s="124" t="s">
        <v>71</v>
      </c>
      <c r="C12" s="126" t="s">
        <v>323</v>
      </c>
      <c r="D12" s="85" t="s">
        <v>480</v>
      </c>
      <c r="E12" s="85" t="s">
        <v>481</v>
      </c>
      <c r="F12" s="85" t="s">
        <v>78</v>
      </c>
      <c r="G12" s="127" t="s">
        <v>478</v>
      </c>
      <c r="H12" s="128" t="s">
        <v>85</v>
      </c>
      <c r="I12" s="128" t="s">
        <v>480</v>
      </c>
      <c r="J12" s="112">
        <v>30000</v>
      </c>
      <c r="K12" s="112">
        <v>30000</v>
      </c>
      <c r="L12" s="19"/>
      <c r="M12" s="19"/>
      <c r="N12" s="124"/>
      <c r="O12" s="19"/>
      <c r="P12" s="19"/>
      <c r="Q12" s="124"/>
      <c r="R12" s="19"/>
      <c r="S12" s="19"/>
      <c r="T12" s="19"/>
    </row>
    <row r="13" ht="31" customHeight="1" spans="1:20">
      <c r="A13" s="129" t="s">
        <v>338</v>
      </c>
      <c r="B13" s="130"/>
      <c r="C13" s="130"/>
      <c r="D13" s="130"/>
      <c r="E13" s="130"/>
      <c r="F13" s="130"/>
      <c r="G13" s="130"/>
      <c r="H13" s="131"/>
      <c r="I13" s="139"/>
      <c r="J13" s="112">
        <f>SUM(J9:J12)</f>
        <v>300000</v>
      </c>
      <c r="K13" s="112">
        <f>SUM(K9:K12)</f>
        <v>300000</v>
      </c>
      <c r="L13" s="112"/>
      <c r="M13" s="112"/>
      <c r="N13" s="112"/>
      <c r="O13" s="112"/>
      <c r="P13" s="112"/>
      <c r="Q13" s="112"/>
      <c r="R13" s="112"/>
      <c r="S13" s="112"/>
      <c r="T13" s="112"/>
    </row>
  </sheetData>
  <mergeCells count="19">
    <mergeCell ref="A3:T3"/>
    <mergeCell ref="A4:I4"/>
    <mergeCell ref="J5:T5"/>
    <mergeCell ref="O6:T6"/>
    <mergeCell ref="A13:I13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27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F16" sqref="F16"/>
    </sheetView>
  </sheetViews>
  <sheetFormatPr defaultColWidth="9.14166666666667" defaultRowHeight="14.25" customHeight="1"/>
  <cols>
    <col min="1" max="1" width="37.7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102"/>
      <c r="W2" s="3"/>
      <c r="X2" s="3" t="s">
        <v>482</v>
      </c>
    </row>
    <row r="3" ht="41.25" customHeight="1" spans="1:24">
      <c r="A3" s="103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95"/>
      <c r="X3" s="95"/>
    </row>
    <row r="4" ht="18" customHeight="1" spans="1:24">
      <c r="A4" s="104" t="s">
        <v>1</v>
      </c>
      <c r="B4" s="105"/>
      <c r="C4" s="105"/>
      <c r="D4" s="106"/>
      <c r="E4" s="107"/>
      <c r="F4" s="107"/>
      <c r="G4" s="107"/>
      <c r="H4" s="107"/>
      <c r="I4" s="107"/>
      <c r="W4" s="8"/>
      <c r="X4" s="8" t="s">
        <v>2</v>
      </c>
    </row>
    <row r="5" ht="19.5" customHeight="1" spans="1:24">
      <c r="A5" s="108" t="s">
        <v>483</v>
      </c>
      <c r="B5" s="11" t="s">
        <v>225</v>
      </c>
      <c r="C5" s="12"/>
      <c r="D5" s="12"/>
      <c r="E5" s="11" t="s">
        <v>484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4"/>
      <c r="X5" s="115"/>
    </row>
    <row r="6" ht="40.5" customHeight="1" spans="1:24">
      <c r="A6" s="19"/>
      <c r="B6" s="109" t="s">
        <v>56</v>
      </c>
      <c r="C6" s="10" t="s">
        <v>59</v>
      </c>
      <c r="D6" s="110" t="s">
        <v>441</v>
      </c>
      <c r="E6" s="73" t="s">
        <v>485</v>
      </c>
      <c r="F6" s="73" t="s">
        <v>486</v>
      </c>
      <c r="G6" s="73" t="s">
        <v>487</v>
      </c>
      <c r="H6" s="73" t="s">
        <v>488</v>
      </c>
      <c r="I6" s="73" t="s">
        <v>489</v>
      </c>
      <c r="J6" s="73" t="s">
        <v>490</v>
      </c>
      <c r="K6" s="73" t="s">
        <v>491</v>
      </c>
      <c r="L6" s="73" t="s">
        <v>492</v>
      </c>
      <c r="M6" s="73" t="s">
        <v>493</v>
      </c>
      <c r="N6" s="73" t="s">
        <v>494</v>
      </c>
      <c r="O6" s="73" t="s">
        <v>495</v>
      </c>
      <c r="P6" s="73" t="s">
        <v>496</v>
      </c>
      <c r="Q6" s="73" t="s">
        <v>497</v>
      </c>
      <c r="R6" s="73" t="s">
        <v>498</v>
      </c>
      <c r="S6" s="73" t="s">
        <v>499</v>
      </c>
      <c r="T6" s="73" t="s">
        <v>500</v>
      </c>
      <c r="U6" s="73" t="s">
        <v>501</v>
      </c>
      <c r="V6" s="73" t="s">
        <v>502</v>
      </c>
      <c r="W6" s="73" t="s">
        <v>503</v>
      </c>
      <c r="X6" s="116" t="s">
        <v>504</v>
      </c>
    </row>
    <row r="7" ht="19.5" customHeight="1" spans="1:24">
      <c r="A7" s="20">
        <v>1</v>
      </c>
      <c r="B7" s="20">
        <v>2</v>
      </c>
      <c r="C7" s="20">
        <v>3</v>
      </c>
      <c r="D7" s="111">
        <v>4</v>
      </c>
      <c r="E7" s="75">
        <v>5</v>
      </c>
      <c r="F7" s="20">
        <v>6</v>
      </c>
      <c r="G7" s="20">
        <v>7</v>
      </c>
      <c r="H7" s="111">
        <v>8</v>
      </c>
      <c r="I7" s="20">
        <v>9</v>
      </c>
      <c r="J7" s="20">
        <v>10</v>
      </c>
      <c r="K7" s="20">
        <v>11</v>
      </c>
      <c r="L7" s="111">
        <v>12</v>
      </c>
      <c r="M7" s="20">
        <v>13</v>
      </c>
      <c r="N7" s="20">
        <v>14</v>
      </c>
      <c r="O7" s="20">
        <v>15</v>
      </c>
      <c r="P7" s="111">
        <v>16</v>
      </c>
      <c r="Q7" s="20">
        <v>17</v>
      </c>
      <c r="R7" s="20">
        <v>18</v>
      </c>
      <c r="S7" s="20">
        <v>19</v>
      </c>
      <c r="T7" s="111">
        <v>20</v>
      </c>
      <c r="U7" s="111">
        <v>21</v>
      </c>
      <c r="V7" s="111">
        <v>22</v>
      </c>
      <c r="W7" s="75">
        <v>23</v>
      </c>
      <c r="X7" s="75">
        <v>24</v>
      </c>
    </row>
    <row r="8" ht="19.5" customHeight="1" spans="1:24">
      <c r="A8" s="85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</row>
    <row r="9" ht="19.5" customHeight="1" spans="1:24">
      <c r="A9" s="98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</row>
    <row r="10" s="93" customFormat="1" ht="21" customHeight="1" spans="1:23">
      <c r="A10" s="113" t="s">
        <v>505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23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E20" sqref="E20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506</v>
      </c>
    </row>
    <row r="3" ht="41.25" customHeight="1" spans="1:10">
      <c r="A3" s="94" t="str">
        <f>"2025"&amp;"年对下转移支付绩效目标表"</f>
        <v>2025年对下转移支付绩效目标表</v>
      </c>
      <c r="B3" s="4"/>
      <c r="C3" s="4"/>
      <c r="D3" s="4"/>
      <c r="E3" s="4"/>
      <c r="F3" s="95"/>
      <c r="G3" s="4"/>
      <c r="H3" s="95"/>
      <c r="I3" s="95"/>
      <c r="J3" s="4"/>
    </row>
    <row r="4" ht="17.25" customHeight="1" spans="1:1">
      <c r="A4" s="5" t="s">
        <v>1</v>
      </c>
    </row>
    <row r="5" ht="44.25" customHeight="1" spans="1:10">
      <c r="A5" s="96" t="s">
        <v>483</v>
      </c>
      <c r="B5" s="96" t="s">
        <v>340</v>
      </c>
      <c r="C5" s="96" t="s">
        <v>341</v>
      </c>
      <c r="D5" s="96" t="s">
        <v>342</v>
      </c>
      <c r="E5" s="96" t="s">
        <v>343</v>
      </c>
      <c r="F5" s="97" t="s">
        <v>344</v>
      </c>
      <c r="G5" s="96" t="s">
        <v>345</v>
      </c>
      <c r="H5" s="97" t="s">
        <v>346</v>
      </c>
      <c r="I5" s="97" t="s">
        <v>347</v>
      </c>
      <c r="J5" s="96" t="s">
        <v>348</v>
      </c>
    </row>
    <row r="6" ht="14.25" customHeight="1" spans="1:10">
      <c r="A6" s="96">
        <v>1</v>
      </c>
      <c r="B6" s="96">
        <v>2</v>
      </c>
      <c r="C6" s="96">
        <v>3</v>
      </c>
      <c r="D6" s="96">
        <v>4</v>
      </c>
      <c r="E6" s="96">
        <v>5</v>
      </c>
      <c r="F6" s="97">
        <v>6</v>
      </c>
      <c r="G6" s="96">
        <v>7</v>
      </c>
      <c r="H6" s="97">
        <v>8</v>
      </c>
      <c r="I6" s="97">
        <v>9</v>
      </c>
      <c r="J6" s="96">
        <v>10</v>
      </c>
    </row>
    <row r="7" ht="42" customHeight="1" spans="1:10">
      <c r="A7" s="85"/>
      <c r="B7" s="98"/>
      <c r="C7" s="98"/>
      <c r="D7" s="98"/>
      <c r="E7" s="99"/>
      <c r="F7" s="100"/>
      <c r="G7" s="99"/>
      <c r="H7" s="100"/>
      <c r="I7" s="100"/>
      <c r="J7" s="99"/>
    </row>
    <row r="8" ht="42" customHeight="1" spans="1:10">
      <c r="A8" s="85"/>
      <c r="B8" s="24"/>
      <c r="C8" s="24"/>
      <c r="D8" s="24"/>
      <c r="E8" s="85"/>
      <c r="F8" s="24"/>
      <c r="G8" s="85"/>
      <c r="H8" s="24"/>
      <c r="I8" s="24"/>
      <c r="J8" s="85"/>
    </row>
    <row r="9" s="93" customFormat="1" ht="24" customHeight="1" spans="1:10">
      <c r="A9" s="101" t="s">
        <v>507</v>
      </c>
      <c r="B9" s="101"/>
      <c r="C9" s="101"/>
      <c r="D9" s="101"/>
      <c r="E9" s="101"/>
      <c r="G9" s="101"/>
      <c r="J9" s="101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5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10.425" defaultRowHeight="14.25" customHeight="1"/>
  <cols>
    <col min="1" max="3" width="33.7" customWidth="1"/>
    <col min="4" max="4" width="45.575" customWidth="1"/>
    <col min="5" max="5" width="27.575" customWidth="1"/>
    <col min="6" max="6" width="21.7166666666667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63" t="s">
        <v>508</v>
      </c>
      <c r="B2" s="64"/>
      <c r="C2" s="64"/>
      <c r="D2" s="65"/>
      <c r="E2" s="65"/>
      <c r="F2" s="65"/>
      <c r="G2" s="64"/>
      <c r="H2" s="64"/>
      <c r="I2" s="65"/>
    </row>
    <row r="3" ht="41.25" customHeight="1" spans="1:9">
      <c r="A3" s="66" t="str">
        <f>"2025"&amp;"年新增资产配置预算表"</f>
        <v>2025年新增资产配置预算表</v>
      </c>
      <c r="B3" s="67"/>
      <c r="C3" s="67"/>
      <c r="D3" s="68"/>
      <c r="E3" s="68"/>
      <c r="F3" s="68"/>
      <c r="G3" s="67"/>
      <c r="H3" s="67"/>
      <c r="I3" s="68"/>
    </row>
    <row r="4" customHeight="1" spans="1:9">
      <c r="A4" s="69" t="s">
        <v>1</v>
      </c>
      <c r="B4" s="70"/>
      <c r="C4" s="70"/>
      <c r="D4" s="71"/>
      <c r="F4" s="68"/>
      <c r="G4" s="67"/>
      <c r="H4" s="67"/>
      <c r="I4" s="92" t="s">
        <v>2</v>
      </c>
    </row>
    <row r="5" ht="28.5" customHeight="1" spans="1:9">
      <c r="A5" s="72" t="s">
        <v>217</v>
      </c>
      <c r="B5" s="73" t="s">
        <v>218</v>
      </c>
      <c r="C5" s="74" t="s">
        <v>509</v>
      </c>
      <c r="D5" s="72" t="s">
        <v>510</v>
      </c>
      <c r="E5" s="72" t="s">
        <v>511</v>
      </c>
      <c r="F5" s="72" t="s">
        <v>512</v>
      </c>
      <c r="G5" s="73" t="s">
        <v>513</v>
      </c>
      <c r="H5" s="75"/>
      <c r="I5" s="72"/>
    </row>
    <row r="6" ht="21" customHeight="1" spans="1:9">
      <c r="A6" s="74"/>
      <c r="B6" s="76"/>
      <c r="C6" s="76"/>
      <c r="D6" s="77"/>
      <c r="E6" s="76"/>
      <c r="F6" s="76"/>
      <c r="G6" s="73" t="s">
        <v>439</v>
      </c>
      <c r="H6" s="73" t="s">
        <v>514</v>
      </c>
      <c r="I6" s="73" t="s">
        <v>515</v>
      </c>
    </row>
    <row r="7" ht="17.25" customHeight="1" spans="1:9">
      <c r="A7" s="78" t="s">
        <v>203</v>
      </c>
      <c r="B7" s="79"/>
      <c r="C7" s="80" t="s">
        <v>204</v>
      </c>
      <c r="D7" s="78" t="s">
        <v>205</v>
      </c>
      <c r="E7" s="81" t="s">
        <v>206</v>
      </c>
      <c r="F7" s="78" t="s">
        <v>207</v>
      </c>
      <c r="G7" s="80" t="s">
        <v>208</v>
      </c>
      <c r="H7" s="82" t="s">
        <v>86</v>
      </c>
      <c r="I7" s="81" t="s">
        <v>87</v>
      </c>
    </row>
    <row r="8" ht="19.5" customHeight="1" spans="1:9">
      <c r="A8" s="83"/>
      <c r="B8" s="84"/>
      <c r="C8" s="84"/>
      <c r="D8" s="85"/>
      <c r="E8" s="24"/>
      <c r="F8" s="82"/>
      <c r="G8" s="86"/>
      <c r="H8" s="87"/>
      <c r="I8" s="87"/>
    </row>
    <row r="9" ht="19.5" customHeight="1" spans="1:9">
      <c r="A9" s="88" t="s">
        <v>56</v>
      </c>
      <c r="B9" s="89"/>
      <c r="C9" s="89"/>
      <c r="D9" s="90"/>
      <c r="E9" s="91"/>
      <c r="F9" s="91"/>
      <c r="G9" s="86"/>
      <c r="H9" s="87"/>
      <c r="I9" s="87"/>
    </row>
    <row r="10" s="62" customFormat="1" ht="30" customHeight="1" spans="1:1">
      <c r="A10" s="62" t="s">
        <v>516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scale="43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E19" sqref="E19"/>
    </sheetView>
  </sheetViews>
  <sheetFormatPr defaultColWidth="9.14166666666667" defaultRowHeight="14.25" customHeight="1"/>
  <cols>
    <col min="1" max="1" width="19.2833333333333" style="30" customWidth="1"/>
    <col min="2" max="2" width="36.75" style="30" customWidth="1"/>
    <col min="3" max="3" width="31.875" style="30" customWidth="1"/>
    <col min="4" max="4" width="11.1416666666667" style="30" customWidth="1"/>
    <col min="5" max="5" width="21.375" style="30" customWidth="1"/>
    <col min="6" max="6" width="9.85" style="30" customWidth="1"/>
    <col min="7" max="7" width="17.7166666666667" style="30" customWidth="1"/>
    <col min="8" max="11" width="23.1416666666667" style="30" customWidth="1"/>
    <col min="12" max="16384" width="9.14166666666667" style="30"/>
  </cols>
  <sheetData>
    <row r="1" customHeight="1" spans="1:1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customHeight="1" spans="4:11">
      <c r="D2" s="32"/>
      <c r="E2" s="32"/>
      <c r="F2" s="32"/>
      <c r="G2" s="32"/>
      <c r="K2" s="56" t="s">
        <v>517</v>
      </c>
    </row>
    <row r="3" ht="41.25" customHeight="1" spans="1:11">
      <c r="A3" s="33" t="str">
        <f>"2025"&amp;"年上级转移支付补助项目支出预算表"</f>
        <v>2025年上级转移支付补助项目支出预算表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ht="13.5" customHeight="1" spans="1:11">
      <c r="A4" s="34" t="s">
        <v>1</v>
      </c>
      <c r="B4" s="35"/>
      <c r="C4" s="35"/>
      <c r="D4" s="35"/>
      <c r="E4" s="35"/>
      <c r="F4" s="35"/>
      <c r="G4" s="35"/>
      <c r="H4" s="36"/>
      <c r="I4" s="36"/>
      <c r="J4" s="36"/>
      <c r="K4" s="57" t="s">
        <v>2</v>
      </c>
    </row>
    <row r="5" ht="21.75" customHeight="1" spans="1:11">
      <c r="A5" s="37" t="s">
        <v>315</v>
      </c>
      <c r="B5" s="37" t="s">
        <v>220</v>
      </c>
      <c r="C5" s="37" t="s">
        <v>316</v>
      </c>
      <c r="D5" s="38" t="s">
        <v>221</v>
      </c>
      <c r="E5" s="38" t="s">
        <v>222</v>
      </c>
      <c r="F5" s="38" t="s">
        <v>317</v>
      </c>
      <c r="G5" s="38" t="s">
        <v>318</v>
      </c>
      <c r="H5" s="39" t="s">
        <v>56</v>
      </c>
      <c r="I5" s="58" t="s">
        <v>518</v>
      </c>
      <c r="J5" s="59"/>
      <c r="K5" s="60"/>
    </row>
    <row r="6" ht="21.75" customHeight="1" spans="1:11">
      <c r="A6" s="40"/>
      <c r="B6" s="40"/>
      <c r="C6" s="40"/>
      <c r="D6" s="41"/>
      <c r="E6" s="41"/>
      <c r="F6" s="41"/>
      <c r="G6" s="41"/>
      <c r="H6" s="42"/>
      <c r="I6" s="38" t="s">
        <v>59</v>
      </c>
      <c r="J6" s="38" t="s">
        <v>60</v>
      </c>
      <c r="K6" s="38" t="s">
        <v>61</v>
      </c>
    </row>
    <row r="7" ht="40.5" customHeight="1" spans="1:11">
      <c r="A7" s="43"/>
      <c r="B7" s="43"/>
      <c r="C7" s="43"/>
      <c r="D7" s="44"/>
      <c r="E7" s="44"/>
      <c r="F7" s="44"/>
      <c r="G7" s="44"/>
      <c r="H7" s="45"/>
      <c r="I7" s="44" t="s">
        <v>58</v>
      </c>
      <c r="J7" s="44"/>
      <c r="K7" s="44"/>
    </row>
    <row r="8" ht="15" customHeight="1" spans="1:11">
      <c r="A8" s="46">
        <v>1</v>
      </c>
      <c r="B8" s="46">
        <v>2</v>
      </c>
      <c r="C8" s="46">
        <v>3</v>
      </c>
      <c r="D8" s="46">
        <v>4</v>
      </c>
      <c r="E8" s="46">
        <v>5</v>
      </c>
      <c r="F8" s="46">
        <v>6</v>
      </c>
      <c r="G8" s="46">
        <v>7</v>
      </c>
      <c r="H8" s="46">
        <v>8</v>
      </c>
      <c r="I8" s="46">
        <v>9</v>
      </c>
      <c r="J8" s="61">
        <v>10</v>
      </c>
      <c r="K8" s="61">
        <v>11</v>
      </c>
    </row>
    <row r="9" ht="27" customHeight="1" spans="1:11">
      <c r="A9" s="47" t="s">
        <v>519</v>
      </c>
      <c r="B9" s="48" t="s">
        <v>520</v>
      </c>
      <c r="C9" s="49" t="s">
        <v>71</v>
      </c>
      <c r="D9" s="49">
        <v>2130701</v>
      </c>
      <c r="E9" s="49" t="s">
        <v>521</v>
      </c>
      <c r="F9" s="49">
        <v>30227</v>
      </c>
      <c r="G9" s="49" t="s">
        <v>327</v>
      </c>
      <c r="H9" s="50">
        <v>350000</v>
      </c>
      <c r="I9" s="50">
        <v>350000</v>
      </c>
      <c r="J9" s="50"/>
      <c r="K9" s="51"/>
    </row>
    <row r="10" ht="18.75" customHeight="1" spans="1:11">
      <c r="A10" s="47" t="s">
        <v>519</v>
      </c>
      <c r="B10" s="48" t="s">
        <v>522</v>
      </c>
      <c r="C10" s="49" t="s">
        <v>71</v>
      </c>
      <c r="D10" s="49">
        <v>2130701</v>
      </c>
      <c r="E10" s="49" t="s">
        <v>521</v>
      </c>
      <c r="F10" s="49">
        <v>30227</v>
      </c>
      <c r="G10" s="49" t="s">
        <v>327</v>
      </c>
      <c r="H10" s="50">
        <v>500000</v>
      </c>
      <c r="I10" s="50">
        <v>500000</v>
      </c>
      <c r="J10" s="50"/>
      <c r="K10" s="51"/>
    </row>
    <row r="11" ht="33" customHeight="1" spans="1:11">
      <c r="A11" s="47" t="s">
        <v>331</v>
      </c>
      <c r="B11" s="48" t="s">
        <v>523</v>
      </c>
      <c r="C11" s="49" t="s">
        <v>71</v>
      </c>
      <c r="D11" s="48">
        <v>2230105</v>
      </c>
      <c r="E11" s="48" t="s">
        <v>162</v>
      </c>
      <c r="F11" s="48">
        <v>31204</v>
      </c>
      <c r="G11" s="48" t="s">
        <v>334</v>
      </c>
      <c r="H11" s="51">
        <v>98300</v>
      </c>
      <c r="I11" s="55"/>
      <c r="J11" s="55"/>
      <c r="K11" s="51">
        <v>98300</v>
      </c>
    </row>
    <row r="12" ht="18.75" customHeight="1" spans="1:11">
      <c r="A12" s="52" t="s">
        <v>338</v>
      </c>
      <c r="B12" s="53"/>
      <c r="C12" s="53"/>
      <c r="D12" s="53"/>
      <c r="E12" s="53"/>
      <c r="F12" s="53"/>
      <c r="G12" s="54"/>
      <c r="H12" s="55">
        <f>SUM(H9:H11)</f>
        <v>948300</v>
      </c>
      <c r="I12" s="55">
        <f>SUM(I9:I11)</f>
        <v>850000</v>
      </c>
      <c r="J12" s="55"/>
      <c r="K12" s="51">
        <f>SUM(K9:K11)</f>
        <v>98300</v>
      </c>
    </row>
  </sheetData>
  <mergeCells count="15">
    <mergeCell ref="A3:K3"/>
    <mergeCell ref="A4:G4"/>
    <mergeCell ref="I5:K5"/>
    <mergeCell ref="A12:G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4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4"/>
  <sheetViews>
    <sheetView showZeros="0" workbookViewId="0">
      <pane ySplit="1" topLeftCell="A2" activePane="bottomLeft" state="frozen"/>
      <selection/>
      <selection pane="bottomLeft" activeCell="E26" sqref="E26"/>
    </sheetView>
  </sheetViews>
  <sheetFormatPr defaultColWidth="9.14166666666667" defaultRowHeight="14.25" customHeight="1" outlineLevelCol="6"/>
  <cols>
    <col min="1" max="1" width="30.625" customWidth="1"/>
    <col min="2" max="2" width="19.5" customWidth="1"/>
    <col min="3" max="3" width="53.125" customWidth="1"/>
    <col min="4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524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316</v>
      </c>
      <c r="B5" s="9" t="s">
        <v>315</v>
      </c>
      <c r="C5" s="9" t="s">
        <v>220</v>
      </c>
      <c r="D5" s="10" t="s">
        <v>525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5" customHeight="1" spans="1:7">
      <c r="A9" s="20" t="s">
        <v>71</v>
      </c>
      <c r="B9" s="21" t="s">
        <v>321</v>
      </c>
      <c r="C9" s="21" t="s">
        <v>323</v>
      </c>
      <c r="D9" s="21" t="s">
        <v>526</v>
      </c>
      <c r="E9" s="22">
        <v>4500000</v>
      </c>
      <c r="F9" s="22">
        <v>4500000</v>
      </c>
      <c r="G9" s="22">
        <v>4500000</v>
      </c>
    </row>
    <row r="10" ht="15" customHeight="1" spans="1:7">
      <c r="A10" s="20" t="s">
        <v>71</v>
      </c>
      <c r="B10" s="21" t="s">
        <v>321</v>
      </c>
      <c r="C10" s="21" t="s">
        <v>325</v>
      </c>
      <c r="D10" s="21" t="s">
        <v>526</v>
      </c>
      <c r="E10" s="23">
        <v>1076075</v>
      </c>
      <c r="F10" s="23">
        <v>1076075</v>
      </c>
      <c r="G10" s="23">
        <v>1076075</v>
      </c>
    </row>
    <row r="11" ht="35" customHeight="1" spans="1:7">
      <c r="A11" s="20" t="s">
        <v>71</v>
      </c>
      <c r="B11" s="21" t="s">
        <v>321</v>
      </c>
      <c r="C11" s="24" t="s">
        <v>329</v>
      </c>
      <c r="D11" s="21" t="s">
        <v>527</v>
      </c>
      <c r="E11" s="22">
        <v>200000</v>
      </c>
      <c r="F11" s="20"/>
      <c r="G11" s="20"/>
    </row>
    <row r="12" ht="17.25" customHeight="1" spans="1:7">
      <c r="A12" s="20" t="s">
        <v>71</v>
      </c>
      <c r="B12" s="25" t="s">
        <v>331</v>
      </c>
      <c r="C12" s="24" t="s">
        <v>333</v>
      </c>
      <c r="D12" s="24" t="s">
        <v>527</v>
      </c>
      <c r="E12" s="26">
        <v>15300</v>
      </c>
      <c r="F12" s="26"/>
      <c r="G12" s="26"/>
    </row>
    <row r="13" ht="18.75" customHeight="1" spans="1:7">
      <c r="A13" s="20" t="s">
        <v>71</v>
      </c>
      <c r="B13" s="24" t="s">
        <v>321</v>
      </c>
      <c r="C13" s="24" t="s">
        <v>336</v>
      </c>
      <c r="D13" s="24" t="s">
        <v>527</v>
      </c>
      <c r="E13" s="26">
        <v>1588.33</v>
      </c>
      <c r="F13" s="26"/>
      <c r="G13" s="26"/>
    </row>
    <row r="14" ht="18.75" customHeight="1" spans="1:7">
      <c r="A14" s="27" t="s">
        <v>56</v>
      </c>
      <c r="B14" s="28" t="s">
        <v>528</v>
      </c>
      <c r="C14" s="28"/>
      <c r="D14" s="29"/>
      <c r="E14" s="26"/>
      <c r="F14" s="26">
        <f>SUM(F9:F13)</f>
        <v>5576075</v>
      </c>
      <c r="G14" s="26">
        <f>SUM(G9:G13)</f>
        <v>5576075</v>
      </c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6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D24" sqref="D24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92" t="s">
        <v>53</v>
      </c>
    </row>
    <row r="3" ht="41.25" customHeight="1" spans="1:1">
      <c r="A3" s="66" t="str">
        <f>"2025"&amp;"年部门收入预算表"</f>
        <v>2025年部门收入预算表</v>
      </c>
    </row>
    <row r="4" ht="17.25" customHeight="1" spans="1:19">
      <c r="A4" s="69" t="s">
        <v>1</v>
      </c>
      <c r="S4" s="71" t="s">
        <v>2</v>
      </c>
    </row>
    <row r="5" ht="21.75" customHeight="1" spans="1:19">
      <c r="A5" s="292" t="s">
        <v>54</v>
      </c>
      <c r="B5" s="293" t="s">
        <v>55</v>
      </c>
      <c r="C5" s="293" t="s">
        <v>56</v>
      </c>
      <c r="D5" s="294" t="s">
        <v>57</v>
      </c>
      <c r="E5" s="294"/>
      <c r="F5" s="294"/>
      <c r="G5" s="294"/>
      <c r="H5" s="294"/>
      <c r="I5" s="165"/>
      <c r="J5" s="294"/>
      <c r="K5" s="294"/>
      <c r="L5" s="294"/>
      <c r="M5" s="294"/>
      <c r="N5" s="301"/>
      <c r="O5" s="294" t="s">
        <v>46</v>
      </c>
      <c r="P5" s="294"/>
      <c r="Q5" s="294"/>
      <c r="R5" s="294"/>
      <c r="S5" s="301"/>
    </row>
    <row r="6" ht="27" customHeight="1" spans="1:19">
      <c r="A6" s="295"/>
      <c r="B6" s="296"/>
      <c r="C6" s="296"/>
      <c r="D6" s="296" t="s">
        <v>58</v>
      </c>
      <c r="E6" s="296" t="s">
        <v>59</v>
      </c>
      <c r="F6" s="296" t="s">
        <v>60</v>
      </c>
      <c r="G6" s="296" t="s">
        <v>61</v>
      </c>
      <c r="H6" s="296" t="s">
        <v>62</v>
      </c>
      <c r="I6" s="302" t="s">
        <v>63</v>
      </c>
      <c r="J6" s="303"/>
      <c r="K6" s="303"/>
      <c r="L6" s="303"/>
      <c r="M6" s="303"/>
      <c r="N6" s="304"/>
      <c r="O6" s="296" t="s">
        <v>58</v>
      </c>
      <c r="P6" s="296" t="s">
        <v>59</v>
      </c>
      <c r="Q6" s="296" t="s">
        <v>60</v>
      </c>
      <c r="R6" s="296" t="s">
        <v>61</v>
      </c>
      <c r="S6" s="296" t="s">
        <v>64</v>
      </c>
    </row>
    <row r="7" ht="30" customHeight="1" spans="1:19">
      <c r="A7" s="297"/>
      <c r="B7" s="139"/>
      <c r="C7" s="149"/>
      <c r="D7" s="149"/>
      <c r="E7" s="149"/>
      <c r="F7" s="149"/>
      <c r="G7" s="149"/>
      <c r="H7" s="149"/>
      <c r="I7" s="100" t="s">
        <v>58</v>
      </c>
      <c r="J7" s="304" t="s">
        <v>65</v>
      </c>
      <c r="K7" s="304" t="s">
        <v>66</v>
      </c>
      <c r="L7" s="304" t="s">
        <v>67</v>
      </c>
      <c r="M7" s="304" t="s">
        <v>68</v>
      </c>
      <c r="N7" s="304" t="s">
        <v>69</v>
      </c>
      <c r="O7" s="305"/>
      <c r="P7" s="305"/>
      <c r="Q7" s="305"/>
      <c r="R7" s="305"/>
      <c r="S7" s="149"/>
    </row>
    <row r="8" ht="15" customHeight="1" spans="1:19">
      <c r="A8" s="298">
        <v>1</v>
      </c>
      <c r="B8" s="298">
        <v>2</v>
      </c>
      <c r="C8" s="298">
        <v>3</v>
      </c>
      <c r="D8" s="298">
        <v>4</v>
      </c>
      <c r="E8" s="298">
        <v>5</v>
      </c>
      <c r="F8" s="298">
        <v>6</v>
      </c>
      <c r="G8" s="298">
        <v>7</v>
      </c>
      <c r="H8" s="298">
        <v>8</v>
      </c>
      <c r="I8" s="100">
        <v>9</v>
      </c>
      <c r="J8" s="298">
        <v>10</v>
      </c>
      <c r="K8" s="298">
        <v>11</v>
      </c>
      <c r="L8" s="298">
        <v>12</v>
      </c>
      <c r="M8" s="298">
        <v>13</v>
      </c>
      <c r="N8" s="298">
        <v>14</v>
      </c>
      <c r="O8" s="298">
        <v>15</v>
      </c>
      <c r="P8" s="298">
        <v>16</v>
      </c>
      <c r="Q8" s="298">
        <v>17</v>
      </c>
      <c r="R8" s="298">
        <v>18</v>
      </c>
      <c r="S8" s="298">
        <v>19</v>
      </c>
    </row>
    <row r="9" ht="18" customHeight="1" spans="1:19">
      <c r="A9" s="24" t="s">
        <v>70</v>
      </c>
      <c r="B9" s="24" t="s">
        <v>71</v>
      </c>
      <c r="C9" s="112">
        <f>D9+O9</f>
        <v>44300309.53</v>
      </c>
      <c r="D9" s="112">
        <v>44083421.2</v>
      </c>
      <c r="E9" s="112">
        <v>44083421.2</v>
      </c>
      <c r="F9" s="112"/>
      <c r="G9" s="112"/>
      <c r="H9" s="112"/>
      <c r="I9" s="112"/>
      <c r="J9" s="112"/>
      <c r="K9" s="112"/>
      <c r="L9" s="112"/>
      <c r="M9" s="112"/>
      <c r="N9" s="112"/>
      <c r="O9" s="112">
        <v>216888.33</v>
      </c>
      <c r="P9" s="112">
        <v>216888.33</v>
      </c>
      <c r="Q9" s="112"/>
      <c r="R9" s="112"/>
      <c r="S9" s="112"/>
    </row>
    <row r="10" ht="18" customHeight="1" spans="1:19">
      <c r="A10" s="299" t="s">
        <v>72</v>
      </c>
      <c r="B10" s="299" t="s">
        <v>71</v>
      </c>
      <c r="C10" s="112">
        <f>D10+O10</f>
        <v>44300309.53</v>
      </c>
      <c r="D10" s="112">
        <v>44083421.2</v>
      </c>
      <c r="E10" s="112">
        <v>44083421.2</v>
      </c>
      <c r="F10" s="112"/>
      <c r="G10" s="112"/>
      <c r="H10" s="112"/>
      <c r="I10" s="112"/>
      <c r="J10" s="112"/>
      <c r="K10" s="112"/>
      <c r="L10" s="112"/>
      <c r="M10" s="112"/>
      <c r="N10" s="112"/>
      <c r="O10" s="112">
        <v>216888.33</v>
      </c>
      <c r="P10" s="112">
        <v>216888.33</v>
      </c>
      <c r="Q10" s="112"/>
      <c r="R10" s="112"/>
      <c r="S10" s="112"/>
    </row>
    <row r="11" ht="18" customHeight="1" spans="1:19">
      <c r="A11" s="74" t="s">
        <v>56</v>
      </c>
      <c r="B11" s="300"/>
      <c r="C11" s="112">
        <f>D11+O11</f>
        <v>44300309.53</v>
      </c>
      <c r="D11" s="112">
        <v>44083421.2</v>
      </c>
      <c r="E11" s="112">
        <v>44083421.2</v>
      </c>
      <c r="F11" s="112"/>
      <c r="G11" s="112"/>
      <c r="H11" s="112"/>
      <c r="I11" s="112"/>
      <c r="J11" s="112"/>
      <c r="K11" s="112"/>
      <c r="L11" s="112"/>
      <c r="M11" s="112"/>
      <c r="N11" s="112"/>
      <c r="O11" s="112">
        <v>216888.33</v>
      </c>
      <c r="P11" s="112">
        <v>216888.33</v>
      </c>
      <c r="Q11" s="112"/>
      <c r="R11" s="112"/>
      <c r="S11" s="112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scale="28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48"/>
  <sheetViews>
    <sheetView showGridLines="0" showZeros="0" workbookViewId="0">
      <pane ySplit="1" topLeftCell="A14" activePane="bottomLeft" state="frozen"/>
      <selection/>
      <selection pane="bottomLeft" activeCell="D28" sqref="D28"/>
    </sheetView>
  </sheetViews>
  <sheetFormatPr defaultColWidth="8.575" defaultRowHeight="12.75" customHeight="1"/>
  <cols>
    <col min="1" max="1" width="14.2833333333333" customWidth="1"/>
    <col min="2" max="2" width="42.75" customWidth="1"/>
    <col min="3" max="3" width="19.125" customWidth="1"/>
    <col min="4" max="4" width="18" customWidth="1"/>
    <col min="5" max="5" width="18.25" customWidth="1"/>
    <col min="6" max="6" width="18.5" customWidth="1"/>
    <col min="7" max="7" width="17.75" customWidth="1"/>
    <col min="8" max="8" width="18.75" customWidth="1"/>
    <col min="9" max="9" width="19" customWidth="1"/>
    <col min="10" max="10" width="17.375" customWidth="1"/>
    <col min="11" max="11" width="16.625" customWidth="1"/>
    <col min="12" max="12" width="16.125" customWidth="1"/>
    <col min="13" max="13" width="21" customWidth="1"/>
    <col min="14" max="14" width="18.875" customWidth="1"/>
    <col min="15" max="15" width="12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71" t="s">
        <v>73</v>
      </c>
    </row>
    <row r="3" ht="41.25" customHeight="1" spans="1:1">
      <c r="A3" s="66" t="str">
        <f>"2025"&amp;"年部门支出预算表"</f>
        <v>2025年部门支出预算表</v>
      </c>
    </row>
    <row r="4" ht="17.25" customHeight="1" spans="1:15">
      <c r="A4" s="69" t="s">
        <v>1</v>
      </c>
      <c r="O4" s="71" t="s">
        <v>2</v>
      </c>
    </row>
    <row r="5" ht="27" customHeight="1" spans="1:15">
      <c r="A5" s="260" t="s">
        <v>74</v>
      </c>
      <c r="B5" s="260" t="s">
        <v>75</v>
      </c>
      <c r="C5" s="260" t="s">
        <v>56</v>
      </c>
      <c r="D5" s="261" t="s">
        <v>59</v>
      </c>
      <c r="E5" s="262"/>
      <c r="F5" s="263"/>
      <c r="G5" s="264" t="s">
        <v>60</v>
      </c>
      <c r="H5" s="264" t="s">
        <v>61</v>
      </c>
      <c r="I5" s="264" t="s">
        <v>76</v>
      </c>
      <c r="J5" s="261" t="s">
        <v>63</v>
      </c>
      <c r="K5" s="262"/>
      <c r="L5" s="262"/>
      <c r="M5" s="262"/>
      <c r="N5" s="288"/>
      <c r="O5" s="289"/>
    </row>
    <row r="6" ht="42" customHeight="1" spans="1:15">
      <c r="A6" s="265"/>
      <c r="B6" s="265"/>
      <c r="C6" s="266"/>
      <c r="D6" s="267" t="s">
        <v>58</v>
      </c>
      <c r="E6" s="267" t="s">
        <v>77</v>
      </c>
      <c r="F6" s="267" t="s">
        <v>78</v>
      </c>
      <c r="G6" s="268"/>
      <c r="H6" s="268"/>
      <c r="I6" s="290"/>
      <c r="J6" s="267" t="s">
        <v>58</v>
      </c>
      <c r="K6" s="254" t="s">
        <v>79</v>
      </c>
      <c r="L6" s="254" t="s">
        <v>80</v>
      </c>
      <c r="M6" s="254" t="s">
        <v>81</v>
      </c>
      <c r="N6" s="254" t="s">
        <v>82</v>
      </c>
      <c r="O6" s="254" t="s">
        <v>83</v>
      </c>
    </row>
    <row r="7" ht="18" customHeight="1" spans="1:15">
      <c r="A7" s="269" t="s">
        <v>84</v>
      </c>
      <c r="B7" s="270" t="s">
        <v>85</v>
      </c>
      <c r="C7" s="211">
        <v>18999675.52</v>
      </c>
      <c r="D7" s="271">
        <v>18999675.52</v>
      </c>
      <c r="E7" s="210">
        <v>17923600.52</v>
      </c>
      <c r="F7" s="210">
        <v>1076075</v>
      </c>
      <c r="G7" s="272" t="s">
        <v>86</v>
      </c>
      <c r="H7" s="272" t="s">
        <v>87</v>
      </c>
      <c r="I7" s="272" t="s">
        <v>88</v>
      </c>
      <c r="J7" s="272" t="s">
        <v>89</v>
      </c>
      <c r="K7" s="272" t="s">
        <v>90</v>
      </c>
      <c r="L7" s="272" t="s">
        <v>91</v>
      </c>
      <c r="M7" s="272" t="s">
        <v>92</v>
      </c>
      <c r="N7" s="291" t="s">
        <v>93</v>
      </c>
      <c r="O7" s="272" t="s">
        <v>94</v>
      </c>
    </row>
    <row r="8" ht="21" customHeight="1" spans="1:15">
      <c r="A8" s="273" t="s">
        <v>95</v>
      </c>
      <c r="B8" s="274" t="s">
        <v>96</v>
      </c>
      <c r="C8" s="211">
        <v>18999675.52</v>
      </c>
      <c r="D8" s="275">
        <v>18999675.52</v>
      </c>
      <c r="E8" s="211">
        <v>17923600.52</v>
      </c>
      <c r="F8" s="211">
        <v>1076075</v>
      </c>
      <c r="G8" s="211"/>
      <c r="H8" s="211"/>
      <c r="I8" s="211"/>
      <c r="J8" s="211"/>
      <c r="K8" s="211"/>
      <c r="L8" s="211"/>
      <c r="M8" s="211"/>
      <c r="N8" s="211"/>
      <c r="O8" s="211"/>
    </row>
    <row r="9" ht="21" customHeight="1" spans="1:15">
      <c r="A9" s="276" t="s">
        <v>97</v>
      </c>
      <c r="B9" s="277" t="s">
        <v>98</v>
      </c>
      <c r="C9" s="211">
        <v>10067107.04</v>
      </c>
      <c r="D9" s="275">
        <v>10067107.04</v>
      </c>
      <c r="E9" s="211">
        <v>10067107.04</v>
      </c>
      <c r="F9" s="211"/>
      <c r="G9" s="211"/>
      <c r="H9" s="211"/>
      <c r="I9" s="211"/>
      <c r="J9" s="211"/>
      <c r="K9" s="211"/>
      <c r="L9" s="211"/>
      <c r="M9" s="211"/>
      <c r="N9" s="211"/>
      <c r="O9" s="211"/>
    </row>
    <row r="10" customHeight="1" spans="1:15">
      <c r="A10" s="276" t="s">
        <v>99</v>
      </c>
      <c r="B10" s="277" t="s">
        <v>100</v>
      </c>
      <c r="C10" s="211">
        <v>7856493.48</v>
      </c>
      <c r="D10" s="275">
        <v>7856493.48</v>
      </c>
      <c r="E10" s="211">
        <v>7856493.48</v>
      </c>
      <c r="F10" s="211"/>
      <c r="G10" s="200"/>
      <c r="H10" s="200"/>
      <c r="I10" s="200"/>
      <c r="J10" s="200"/>
      <c r="K10" s="200"/>
      <c r="L10" s="200"/>
      <c r="M10" s="200"/>
      <c r="N10" s="200"/>
      <c r="O10" s="200"/>
    </row>
    <row r="11" customHeight="1" spans="1:15">
      <c r="A11" s="276" t="s">
        <v>101</v>
      </c>
      <c r="B11" s="277" t="s">
        <v>102</v>
      </c>
      <c r="C11" s="211">
        <v>1076075</v>
      </c>
      <c r="D11" s="275">
        <v>1076075</v>
      </c>
      <c r="E11" s="211"/>
      <c r="F11" s="211">
        <v>1076075</v>
      </c>
      <c r="G11" s="200"/>
      <c r="H11" s="200"/>
      <c r="I11" s="200"/>
      <c r="J11" s="200"/>
      <c r="K11" s="200"/>
      <c r="L11" s="200"/>
      <c r="M11" s="200"/>
      <c r="N11" s="200"/>
      <c r="O11" s="200"/>
    </row>
    <row r="12" customHeight="1" spans="1:15">
      <c r="A12" s="278" t="s">
        <v>103</v>
      </c>
      <c r="B12" s="279" t="s">
        <v>104</v>
      </c>
      <c r="C12" s="211">
        <v>19500</v>
      </c>
      <c r="D12" s="275">
        <v>19500</v>
      </c>
      <c r="E12" s="211">
        <v>19500</v>
      </c>
      <c r="F12" s="211"/>
      <c r="G12" s="200"/>
      <c r="H12" s="200"/>
      <c r="I12" s="200"/>
      <c r="J12" s="200"/>
      <c r="K12" s="200"/>
      <c r="L12" s="200"/>
      <c r="M12" s="200"/>
      <c r="N12" s="200"/>
      <c r="O12" s="200"/>
    </row>
    <row r="13" customHeight="1" spans="1:15">
      <c r="A13" s="273" t="s">
        <v>105</v>
      </c>
      <c r="B13" s="274" t="s">
        <v>106</v>
      </c>
      <c r="C13" s="211">
        <v>19500</v>
      </c>
      <c r="D13" s="275">
        <v>19500</v>
      </c>
      <c r="E13" s="211">
        <v>19500</v>
      </c>
      <c r="F13" s="211"/>
      <c r="G13" s="200"/>
      <c r="H13" s="200"/>
      <c r="I13" s="200"/>
      <c r="J13" s="200"/>
      <c r="K13" s="200"/>
      <c r="L13" s="200"/>
      <c r="M13" s="200"/>
      <c r="N13" s="200"/>
      <c r="O13" s="200"/>
    </row>
    <row r="14" customHeight="1" spans="1:15">
      <c r="A14" s="276" t="s">
        <v>107</v>
      </c>
      <c r="B14" s="277" t="s">
        <v>108</v>
      </c>
      <c r="C14" s="211">
        <v>19500</v>
      </c>
      <c r="D14" s="275">
        <v>19500</v>
      </c>
      <c r="E14" s="211">
        <v>19500</v>
      </c>
      <c r="F14" s="211"/>
      <c r="G14" s="200"/>
      <c r="H14" s="200"/>
      <c r="I14" s="200"/>
      <c r="J14" s="200"/>
      <c r="K14" s="200"/>
      <c r="L14" s="200"/>
      <c r="M14" s="200"/>
      <c r="N14" s="200"/>
      <c r="O14" s="200"/>
    </row>
    <row r="15" customHeight="1" spans="1:15">
      <c r="A15" s="278" t="s">
        <v>109</v>
      </c>
      <c r="B15" s="279" t="s">
        <v>110</v>
      </c>
      <c r="C15" s="211">
        <v>1892536</v>
      </c>
      <c r="D15" s="275">
        <v>1892536</v>
      </c>
      <c r="E15" s="211">
        <v>1892536</v>
      </c>
      <c r="F15" s="211"/>
      <c r="G15" s="200"/>
      <c r="H15" s="200"/>
      <c r="I15" s="200"/>
      <c r="J15" s="200"/>
      <c r="K15" s="200"/>
      <c r="L15" s="200"/>
      <c r="M15" s="200"/>
      <c r="N15" s="200"/>
      <c r="O15" s="200"/>
    </row>
    <row r="16" customHeight="1" spans="1:15">
      <c r="A16" s="273" t="s">
        <v>111</v>
      </c>
      <c r="B16" s="274" t="s">
        <v>112</v>
      </c>
      <c r="C16" s="211">
        <v>1888000</v>
      </c>
      <c r="D16" s="275">
        <v>1888000</v>
      </c>
      <c r="E16" s="211">
        <v>1888000</v>
      </c>
      <c r="F16" s="211"/>
      <c r="G16" s="200"/>
      <c r="H16" s="200"/>
      <c r="I16" s="200"/>
      <c r="J16" s="200"/>
      <c r="K16" s="200"/>
      <c r="L16" s="200"/>
      <c r="M16" s="200"/>
      <c r="N16" s="200"/>
      <c r="O16" s="200"/>
    </row>
    <row r="17" customHeight="1" spans="1:15">
      <c r="A17" s="276" t="s">
        <v>113</v>
      </c>
      <c r="B17" s="277" t="s">
        <v>114</v>
      </c>
      <c r="C17" s="211">
        <v>180600</v>
      </c>
      <c r="D17" s="275">
        <v>180600</v>
      </c>
      <c r="E17" s="211">
        <v>180600</v>
      </c>
      <c r="F17" s="211"/>
      <c r="G17" s="200"/>
      <c r="H17" s="200"/>
      <c r="I17" s="200"/>
      <c r="J17" s="200"/>
      <c r="K17" s="200"/>
      <c r="L17" s="200"/>
      <c r="M17" s="200"/>
      <c r="N17" s="200"/>
      <c r="O17" s="200"/>
    </row>
    <row r="18" customHeight="1" spans="1:15">
      <c r="A18" s="276" t="s">
        <v>115</v>
      </c>
      <c r="B18" s="277" t="s">
        <v>116</v>
      </c>
      <c r="C18" s="211">
        <v>168000</v>
      </c>
      <c r="D18" s="275">
        <v>168000</v>
      </c>
      <c r="E18" s="211">
        <v>168000</v>
      </c>
      <c r="F18" s="211"/>
      <c r="G18" s="200"/>
      <c r="H18" s="200"/>
      <c r="I18" s="200"/>
      <c r="J18" s="200"/>
      <c r="K18" s="200"/>
      <c r="L18" s="200"/>
      <c r="M18" s="200"/>
      <c r="N18" s="200"/>
      <c r="O18" s="200"/>
    </row>
    <row r="19" customHeight="1" spans="1:15">
      <c r="A19" s="276" t="s">
        <v>117</v>
      </c>
      <c r="B19" s="277" t="s">
        <v>118</v>
      </c>
      <c r="C19" s="211">
        <v>1339400</v>
      </c>
      <c r="D19" s="275">
        <v>1339400</v>
      </c>
      <c r="E19" s="211">
        <v>1339400</v>
      </c>
      <c r="F19" s="211"/>
      <c r="G19" s="200"/>
      <c r="H19" s="200"/>
      <c r="I19" s="200"/>
      <c r="J19" s="200"/>
      <c r="K19" s="200"/>
      <c r="L19" s="200"/>
      <c r="M19" s="200"/>
      <c r="N19" s="200"/>
      <c r="O19" s="200"/>
    </row>
    <row r="20" customHeight="1" spans="1:15">
      <c r="A20" s="276" t="s">
        <v>119</v>
      </c>
      <c r="B20" s="277" t="s">
        <v>120</v>
      </c>
      <c r="C20" s="211">
        <v>200000</v>
      </c>
      <c r="D20" s="275">
        <v>200000</v>
      </c>
      <c r="E20" s="211">
        <v>200000</v>
      </c>
      <c r="F20" s="211"/>
      <c r="G20" s="200"/>
      <c r="H20" s="200"/>
      <c r="I20" s="200"/>
      <c r="J20" s="200"/>
      <c r="K20" s="200"/>
      <c r="L20" s="200"/>
      <c r="M20" s="200"/>
      <c r="N20" s="200"/>
      <c r="O20" s="200"/>
    </row>
    <row r="21" customHeight="1" spans="1:15">
      <c r="A21" s="273" t="s">
        <v>121</v>
      </c>
      <c r="B21" s="274" t="s">
        <v>122</v>
      </c>
      <c r="C21" s="211">
        <v>4536</v>
      </c>
      <c r="D21" s="275">
        <v>4536</v>
      </c>
      <c r="E21" s="211">
        <v>4536</v>
      </c>
      <c r="F21" s="211"/>
      <c r="G21" s="200"/>
      <c r="H21" s="200"/>
      <c r="I21" s="200"/>
      <c r="J21" s="200"/>
      <c r="K21" s="200"/>
      <c r="L21" s="200"/>
      <c r="M21" s="200"/>
      <c r="N21" s="200"/>
      <c r="O21" s="200"/>
    </row>
    <row r="22" customHeight="1" spans="1:15">
      <c r="A22" s="276" t="s">
        <v>123</v>
      </c>
      <c r="B22" s="277" t="s">
        <v>124</v>
      </c>
      <c r="C22" s="211">
        <v>4536</v>
      </c>
      <c r="D22" s="275">
        <v>4536</v>
      </c>
      <c r="E22" s="211">
        <v>4536</v>
      </c>
      <c r="F22" s="211"/>
      <c r="G22" s="200"/>
      <c r="H22" s="200"/>
      <c r="I22" s="200"/>
      <c r="J22" s="200"/>
      <c r="K22" s="200"/>
      <c r="L22" s="200"/>
      <c r="M22" s="200"/>
      <c r="N22" s="200"/>
      <c r="O22" s="200"/>
    </row>
    <row r="23" customHeight="1" spans="1:15">
      <c r="A23" s="278" t="s">
        <v>125</v>
      </c>
      <c r="B23" s="279" t="s">
        <v>126</v>
      </c>
      <c r="C23" s="211">
        <v>1248650</v>
      </c>
      <c r="D23" s="275">
        <v>1248650</v>
      </c>
      <c r="E23" s="211">
        <v>1248650</v>
      </c>
      <c r="F23" s="211"/>
      <c r="G23" s="200"/>
      <c r="H23" s="200"/>
      <c r="I23" s="200"/>
      <c r="J23" s="200"/>
      <c r="K23" s="200"/>
      <c r="L23" s="200"/>
      <c r="M23" s="200"/>
      <c r="N23" s="200"/>
      <c r="O23" s="200"/>
    </row>
    <row r="24" customHeight="1" spans="1:15">
      <c r="A24" s="273" t="s">
        <v>127</v>
      </c>
      <c r="B24" s="274" t="s">
        <v>128</v>
      </c>
      <c r="C24" s="211">
        <v>1248650</v>
      </c>
      <c r="D24" s="275">
        <v>1248650</v>
      </c>
      <c r="E24" s="211">
        <v>1248650</v>
      </c>
      <c r="F24" s="211"/>
      <c r="G24" s="200"/>
      <c r="H24" s="200"/>
      <c r="I24" s="200"/>
      <c r="J24" s="200"/>
      <c r="K24" s="200"/>
      <c r="L24" s="200"/>
      <c r="M24" s="200"/>
      <c r="N24" s="200"/>
      <c r="O24" s="200"/>
    </row>
    <row r="25" customHeight="1" spans="1:15">
      <c r="A25" s="276" t="s">
        <v>129</v>
      </c>
      <c r="B25" s="277" t="s">
        <v>130</v>
      </c>
      <c r="C25" s="211">
        <v>214400</v>
      </c>
      <c r="D25" s="275">
        <v>214400</v>
      </c>
      <c r="E25" s="211">
        <v>214400</v>
      </c>
      <c r="F25" s="211"/>
      <c r="G25" s="200"/>
      <c r="H25" s="200"/>
      <c r="I25" s="200"/>
      <c r="J25" s="200"/>
      <c r="K25" s="200"/>
      <c r="L25" s="200"/>
      <c r="M25" s="200"/>
      <c r="N25" s="200"/>
      <c r="O25" s="200"/>
    </row>
    <row r="26" customHeight="1" spans="1:15">
      <c r="A26" s="276" t="s">
        <v>131</v>
      </c>
      <c r="B26" s="277" t="s">
        <v>132</v>
      </c>
      <c r="C26" s="211">
        <v>446850</v>
      </c>
      <c r="D26" s="275">
        <v>446850</v>
      </c>
      <c r="E26" s="211">
        <v>446850</v>
      </c>
      <c r="F26" s="211"/>
      <c r="G26" s="200"/>
      <c r="H26" s="200"/>
      <c r="I26" s="200"/>
      <c r="J26" s="200"/>
      <c r="K26" s="200"/>
      <c r="L26" s="200"/>
      <c r="M26" s="200"/>
      <c r="N26" s="200"/>
      <c r="O26" s="200"/>
    </row>
    <row r="27" customHeight="1" spans="1:15">
      <c r="A27" s="276" t="s">
        <v>133</v>
      </c>
      <c r="B27" s="277" t="s">
        <v>134</v>
      </c>
      <c r="C27" s="211">
        <v>520100</v>
      </c>
      <c r="D27" s="275">
        <v>520100</v>
      </c>
      <c r="E27" s="211">
        <v>520100</v>
      </c>
      <c r="F27" s="211"/>
      <c r="G27" s="200"/>
      <c r="H27" s="200"/>
      <c r="I27" s="200"/>
      <c r="J27" s="200"/>
      <c r="K27" s="200"/>
      <c r="L27" s="200"/>
      <c r="M27" s="200"/>
      <c r="N27" s="200"/>
      <c r="O27" s="200"/>
    </row>
    <row r="28" customHeight="1" spans="1:15">
      <c r="A28" s="276" t="s">
        <v>135</v>
      </c>
      <c r="B28" s="277" t="s">
        <v>136</v>
      </c>
      <c r="C28" s="211">
        <v>67300</v>
      </c>
      <c r="D28" s="275">
        <v>67300</v>
      </c>
      <c r="E28" s="211">
        <v>67300</v>
      </c>
      <c r="F28" s="211"/>
      <c r="G28" s="200"/>
      <c r="H28" s="200"/>
      <c r="I28" s="200"/>
      <c r="J28" s="200"/>
      <c r="K28" s="200"/>
      <c r="L28" s="200"/>
      <c r="M28" s="200"/>
      <c r="N28" s="200"/>
      <c r="O28" s="200"/>
    </row>
    <row r="29" s="30" customFormat="1" customHeight="1" spans="1:15">
      <c r="A29" s="237">
        <v>211</v>
      </c>
      <c r="B29" s="238" t="s">
        <v>137</v>
      </c>
      <c r="C29" s="239">
        <v>1588.33</v>
      </c>
      <c r="D29" s="280">
        <v>1588.33</v>
      </c>
      <c r="E29" s="239"/>
      <c r="F29" s="239">
        <v>1588.33</v>
      </c>
      <c r="G29" s="281"/>
      <c r="H29" s="281"/>
      <c r="I29" s="281"/>
      <c r="J29" s="281"/>
      <c r="K29" s="281"/>
      <c r="L29" s="281"/>
      <c r="M29" s="281"/>
      <c r="N29" s="281"/>
      <c r="O29" s="281"/>
    </row>
    <row r="30" s="30" customFormat="1" customHeight="1" spans="1:15">
      <c r="A30" s="240">
        <v>21103</v>
      </c>
      <c r="B30" s="238" t="s">
        <v>138</v>
      </c>
      <c r="C30" s="239">
        <v>1588.33</v>
      </c>
      <c r="D30" s="280">
        <v>1588.33</v>
      </c>
      <c r="E30" s="239"/>
      <c r="F30" s="239">
        <v>1588.33</v>
      </c>
      <c r="G30" s="281"/>
      <c r="H30" s="281"/>
      <c r="I30" s="281"/>
      <c r="J30" s="281"/>
      <c r="K30" s="281"/>
      <c r="L30" s="281"/>
      <c r="M30" s="281"/>
      <c r="N30" s="281"/>
      <c r="O30" s="281"/>
    </row>
    <row r="31" s="30" customFormat="1" customHeight="1" spans="1:15">
      <c r="A31" s="241">
        <v>2110302</v>
      </c>
      <c r="B31" s="238" t="s">
        <v>139</v>
      </c>
      <c r="C31" s="239">
        <v>1588.33</v>
      </c>
      <c r="D31" s="280">
        <v>1588.33</v>
      </c>
      <c r="E31" s="239"/>
      <c r="F31" s="239">
        <v>1588.33</v>
      </c>
      <c r="G31" s="281"/>
      <c r="H31" s="281"/>
      <c r="I31" s="281"/>
      <c r="J31" s="281"/>
      <c r="K31" s="281"/>
      <c r="L31" s="281"/>
      <c r="M31" s="281"/>
      <c r="N31" s="281"/>
      <c r="O31" s="281"/>
    </row>
    <row r="32" s="30" customFormat="1" customHeight="1" spans="1:15">
      <c r="A32" s="237" t="s">
        <v>140</v>
      </c>
      <c r="B32" s="246" t="s">
        <v>141</v>
      </c>
      <c r="C32" s="239">
        <v>4500000</v>
      </c>
      <c r="D32" s="280">
        <v>4500000</v>
      </c>
      <c r="E32" s="239"/>
      <c r="F32" s="239">
        <v>4500000</v>
      </c>
      <c r="G32" s="281"/>
      <c r="H32" s="281"/>
      <c r="I32" s="281"/>
      <c r="J32" s="281"/>
      <c r="K32" s="281"/>
      <c r="L32" s="281"/>
      <c r="M32" s="281"/>
      <c r="N32" s="281"/>
      <c r="O32" s="281"/>
    </row>
    <row r="33" s="30" customFormat="1" customHeight="1" spans="1:15">
      <c r="A33" s="240" t="s">
        <v>142</v>
      </c>
      <c r="B33" s="248" t="s">
        <v>143</v>
      </c>
      <c r="C33" s="239">
        <v>4500000</v>
      </c>
      <c r="D33" s="280">
        <v>4500000</v>
      </c>
      <c r="E33" s="239"/>
      <c r="F33" s="239">
        <v>4500000</v>
      </c>
      <c r="G33" s="281"/>
      <c r="H33" s="281"/>
      <c r="I33" s="281"/>
      <c r="J33" s="281"/>
      <c r="K33" s="281"/>
      <c r="L33" s="281"/>
      <c r="M33" s="281"/>
      <c r="N33" s="281"/>
      <c r="O33" s="281"/>
    </row>
    <row r="34" s="30" customFormat="1" customHeight="1" spans="1:15">
      <c r="A34" s="241" t="s">
        <v>144</v>
      </c>
      <c r="B34" s="238" t="s">
        <v>145</v>
      </c>
      <c r="C34" s="239">
        <v>4500000</v>
      </c>
      <c r="D34" s="280">
        <v>4500000</v>
      </c>
      <c r="E34" s="239"/>
      <c r="F34" s="239">
        <v>4500000</v>
      </c>
      <c r="G34" s="281"/>
      <c r="H34" s="281"/>
      <c r="I34" s="281"/>
      <c r="J34" s="281"/>
      <c r="K34" s="281"/>
      <c r="L34" s="281"/>
      <c r="M34" s="281"/>
      <c r="N34" s="281"/>
      <c r="O34" s="281"/>
    </row>
    <row r="35" s="30" customFormat="1" customHeight="1" spans="1:15">
      <c r="A35" s="237" t="s">
        <v>146</v>
      </c>
      <c r="B35" s="246" t="s">
        <v>147</v>
      </c>
      <c r="C35" s="239">
        <v>16239631.68</v>
      </c>
      <c r="D35" s="280">
        <v>16239631.68</v>
      </c>
      <c r="E35" s="239">
        <v>16239631.68</v>
      </c>
      <c r="F35" s="239"/>
      <c r="G35" s="281"/>
      <c r="H35" s="281"/>
      <c r="I35" s="281"/>
      <c r="J35" s="281"/>
      <c r="K35" s="281"/>
      <c r="L35" s="281"/>
      <c r="M35" s="281"/>
      <c r="N35" s="281"/>
      <c r="O35" s="281"/>
    </row>
    <row r="36" s="30" customFormat="1" customHeight="1" spans="1:15">
      <c r="A36" s="240" t="s">
        <v>148</v>
      </c>
      <c r="B36" s="248" t="s">
        <v>149</v>
      </c>
      <c r="C36" s="239">
        <v>16239631.68</v>
      </c>
      <c r="D36" s="280">
        <v>16239631.68</v>
      </c>
      <c r="E36" s="239">
        <v>16239631.68</v>
      </c>
      <c r="F36" s="239"/>
      <c r="G36" s="281"/>
      <c r="H36" s="281"/>
      <c r="I36" s="281"/>
      <c r="J36" s="281"/>
      <c r="K36" s="281"/>
      <c r="L36" s="281"/>
      <c r="M36" s="281"/>
      <c r="N36" s="281"/>
      <c r="O36" s="281"/>
    </row>
    <row r="37" s="30" customFormat="1" customHeight="1" spans="1:15">
      <c r="A37" s="241" t="s">
        <v>150</v>
      </c>
      <c r="B37" s="238" t="s">
        <v>151</v>
      </c>
      <c r="C37" s="239">
        <v>16239631.68</v>
      </c>
      <c r="D37" s="280">
        <v>16239631.68</v>
      </c>
      <c r="E37" s="239">
        <v>16239631.68</v>
      </c>
      <c r="F37" s="239"/>
      <c r="G37" s="281"/>
      <c r="H37" s="281"/>
      <c r="I37" s="281"/>
      <c r="J37" s="281"/>
      <c r="K37" s="281"/>
      <c r="L37" s="281"/>
      <c r="M37" s="281"/>
      <c r="N37" s="281"/>
      <c r="O37" s="281"/>
    </row>
    <row r="38" s="30" customFormat="1" customHeight="1" spans="1:15">
      <c r="A38" s="237" t="s">
        <v>152</v>
      </c>
      <c r="B38" s="246" t="s">
        <v>153</v>
      </c>
      <c r="C38" s="239">
        <v>1183428</v>
      </c>
      <c r="D38" s="280">
        <v>1183428</v>
      </c>
      <c r="E38" s="239">
        <v>1183428</v>
      </c>
      <c r="F38" s="239"/>
      <c r="G38" s="281"/>
      <c r="H38" s="281"/>
      <c r="I38" s="281"/>
      <c r="J38" s="281"/>
      <c r="K38" s="281"/>
      <c r="L38" s="281"/>
      <c r="M38" s="281"/>
      <c r="N38" s="281"/>
      <c r="O38" s="281"/>
    </row>
    <row r="39" s="30" customFormat="1" customHeight="1" spans="1:15">
      <c r="A39" s="240" t="s">
        <v>154</v>
      </c>
      <c r="B39" s="248" t="s">
        <v>155</v>
      </c>
      <c r="C39" s="239">
        <v>1183428</v>
      </c>
      <c r="D39" s="280">
        <v>1183428</v>
      </c>
      <c r="E39" s="239">
        <v>1183428</v>
      </c>
      <c r="F39" s="239"/>
      <c r="G39" s="281"/>
      <c r="H39" s="281"/>
      <c r="I39" s="281"/>
      <c r="J39" s="281"/>
      <c r="K39" s="281"/>
      <c r="L39" s="281"/>
      <c r="M39" s="281"/>
      <c r="N39" s="281"/>
      <c r="O39" s="281"/>
    </row>
    <row r="40" s="30" customFormat="1" customHeight="1" spans="1:15">
      <c r="A40" s="241" t="s">
        <v>156</v>
      </c>
      <c r="B40" s="238" t="s">
        <v>157</v>
      </c>
      <c r="C40" s="239">
        <v>1140948</v>
      </c>
      <c r="D40" s="280">
        <v>1140948</v>
      </c>
      <c r="E40" s="239">
        <v>1140948</v>
      </c>
      <c r="F40" s="239"/>
      <c r="G40" s="281"/>
      <c r="H40" s="281"/>
      <c r="I40" s="281"/>
      <c r="J40" s="281"/>
      <c r="K40" s="281"/>
      <c r="L40" s="281"/>
      <c r="M40" s="281"/>
      <c r="N40" s="281"/>
      <c r="O40" s="281"/>
    </row>
    <row r="41" s="30" customFormat="1" customHeight="1" spans="1:15">
      <c r="A41" s="241" t="s">
        <v>158</v>
      </c>
      <c r="B41" s="238" t="s">
        <v>159</v>
      </c>
      <c r="C41" s="239">
        <v>42480</v>
      </c>
      <c r="D41" s="280">
        <v>42480</v>
      </c>
      <c r="E41" s="239">
        <v>42480</v>
      </c>
      <c r="F41" s="239"/>
      <c r="G41" s="281"/>
      <c r="H41" s="281"/>
      <c r="I41" s="281"/>
      <c r="J41" s="281"/>
      <c r="K41" s="281"/>
      <c r="L41" s="281"/>
      <c r="M41" s="281"/>
      <c r="N41" s="281"/>
      <c r="O41" s="281"/>
    </row>
    <row r="42" s="30" customFormat="1" customHeight="1" spans="1:15">
      <c r="A42" s="237">
        <v>223</v>
      </c>
      <c r="B42" s="246" t="s">
        <v>160</v>
      </c>
      <c r="C42" s="239">
        <v>15300</v>
      </c>
      <c r="D42" s="247">
        <v>15300</v>
      </c>
      <c r="E42" s="282"/>
      <c r="F42" s="247">
        <v>15300</v>
      </c>
      <c r="G42" s="281"/>
      <c r="H42" s="281"/>
      <c r="I42" s="281"/>
      <c r="J42" s="281"/>
      <c r="K42" s="281"/>
      <c r="L42" s="281"/>
      <c r="M42" s="281"/>
      <c r="N42" s="281"/>
      <c r="O42" s="281"/>
    </row>
    <row r="43" s="30" customFormat="1" customHeight="1" spans="1:15">
      <c r="A43" s="240">
        <v>22301</v>
      </c>
      <c r="B43" s="248" t="s">
        <v>161</v>
      </c>
      <c r="C43" s="239">
        <v>15300</v>
      </c>
      <c r="D43" s="247">
        <v>15300</v>
      </c>
      <c r="E43" s="282"/>
      <c r="F43" s="247">
        <v>15300</v>
      </c>
      <c r="G43" s="281"/>
      <c r="H43" s="281"/>
      <c r="I43" s="281"/>
      <c r="J43" s="281"/>
      <c r="K43" s="281"/>
      <c r="L43" s="281"/>
      <c r="M43" s="281"/>
      <c r="N43" s="281"/>
      <c r="O43" s="281"/>
    </row>
    <row r="44" s="30" customFormat="1" customHeight="1" spans="1:15">
      <c r="A44" s="241">
        <v>2230105</v>
      </c>
      <c r="B44" s="249" t="s">
        <v>162</v>
      </c>
      <c r="C44" s="239">
        <v>15300</v>
      </c>
      <c r="D44" s="247">
        <v>15300</v>
      </c>
      <c r="E44" s="282"/>
      <c r="F44" s="247">
        <v>15300</v>
      </c>
      <c r="G44" s="281"/>
      <c r="H44" s="281"/>
      <c r="I44" s="281"/>
      <c r="J44" s="281"/>
      <c r="K44" s="281"/>
      <c r="L44" s="281"/>
      <c r="M44" s="281"/>
      <c r="N44" s="281"/>
      <c r="O44" s="281"/>
    </row>
    <row r="45" s="30" customFormat="1" customHeight="1" spans="1:15">
      <c r="A45" s="237">
        <v>229</v>
      </c>
      <c r="B45" s="246" t="s">
        <v>83</v>
      </c>
      <c r="C45" s="239">
        <v>200000</v>
      </c>
      <c r="D45" s="247">
        <v>200000</v>
      </c>
      <c r="E45" s="282"/>
      <c r="F45" s="247">
        <v>200000</v>
      </c>
      <c r="G45" s="281"/>
      <c r="H45" s="281"/>
      <c r="I45" s="281"/>
      <c r="J45" s="281"/>
      <c r="K45" s="281"/>
      <c r="L45" s="281"/>
      <c r="M45" s="281"/>
      <c r="N45" s="281"/>
      <c r="O45" s="281"/>
    </row>
    <row r="46" s="30" customFormat="1" customHeight="1" spans="1:15">
      <c r="A46" s="240">
        <v>22960</v>
      </c>
      <c r="B46" s="248" t="s">
        <v>163</v>
      </c>
      <c r="C46" s="239">
        <v>200000</v>
      </c>
      <c r="D46" s="247">
        <v>200000</v>
      </c>
      <c r="E46" s="282"/>
      <c r="F46" s="247">
        <v>200000</v>
      </c>
      <c r="G46" s="281"/>
      <c r="H46" s="281"/>
      <c r="I46" s="281"/>
      <c r="J46" s="281"/>
      <c r="K46" s="281"/>
      <c r="L46" s="281"/>
      <c r="M46" s="281"/>
      <c r="N46" s="281"/>
      <c r="O46" s="281"/>
    </row>
    <row r="47" s="30" customFormat="1" customHeight="1" spans="1:15">
      <c r="A47" s="241">
        <v>2296003</v>
      </c>
      <c r="B47" s="249" t="s">
        <v>164</v>
      </c>
      <c r="C47" s="239">
        <v>200000</v>
      </c>
      <c r="D47" s="247">
        <v>200000</v>
      </c>
      <c r="E47" s="282"/>
      <c r="F47" s="247">
        <v>200000</v>
      </c>
      <c r="G47" s="281"/>
      <c r="H47" s="281"/>
      <c r="I47" s="281"/>
      <c r="J47" s="281"/>
      <c r="K47" s="281"/>
      <c r="L47" s="281"/>
      <c r="M47" s="281"/>
      <c r="N47" s="281"/>
      <c r="O47" s="281"/>
    </row>
    <row r="48" customHeight="1" spans="1:15">
      <c r="A48" s="283" t="s">
        <v>56</v>
      </c>
      <c r="B48" s="284"/>
      <c r="C48" s="211">
        <f>C7+C12+C15+C23+C29+C32+C35+C38+C42+C45</f>
        <v>44300309.53</v>
      </c>
      <c r="D48" s="285">
        <f>D7+D12+D15+D23+D29+D32+D35+D38+D42+D45</f>
        <v>44300309.53</v>
      </c>
      <c r="E48" s="286">
        <v>38507346.2</v>
      </c>
      <c r="F48" s="287">
        <f>F7+F29+F32+F42+F45</f>
        <v>5792963.33</v>
      </c>
      <c r="G48" s="200"/>
      <c r="H48" s="200"/>
      <c r="I48" s="200"/>
      <c r="J48" s="200"/>
      <c r="K48" s="200"/>
      <c r="L48" s="200"/>
      <c r="M48" s="200"/>
      <c r="N48" s="200"/>
      <c r="O48" s="200"/>
    </row>
  </sheetData>
  <autoFilter ref="A2:O48">
    <extLst/>
  </autoFilter>
  <mergeCells count="12">
    <mergeCell ref="A2:O2"/>
    <mergeCell ref="A3:O3"/>
    <mergeCell ref="A4:B4"/>
    <mergeCell ref="D5:F5"/>
    <mergeCell ref="J5:O5"/>
    <mergeCell ref="A48:B48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scale="42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5" activePane="bottomLeft" state="frozen"/>
      <selection/>
      <selection pane="bottomLeft" activeCell="A4" sqref="A4:B4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67"/>
      <c r="B2" s="71"/>
      <c r="C2" s="71"/>
      <c r="D2" s="71" t="s">
        <v>165</v>
      </c>
    </row>
    <row r="3" ht="41.25" customHeight="1" spans="1:1">
      <c r="A3" s="66" t="str">
        <f>"2025"&amp;"年部门财政拨款收支预算总表"</f>
        <v>2025年部门财政拨款收支预算总表</v>
      </c>
    </row>
    <row r="4" ht="17.25" customHeight="1" spans="1:4">
      <c r="A4" s="69" t="s">
        <v>1</v>
      </c>
      <c r="B4" s="253"/>
      <c r="D4" s="71" t="s">
        <v>2</v>
      </c>
    </row>
    <row r="5" ht="17.25" customHeight="1" spans="1:4">
      <c r="A5" s="254" t="s">
        <v>3</v>
      </c>
      <c r="B5" s="255"/>
      <c r="C5" s="254" t="s">
        <v>4</v>
      </c>
      <c r="D5" s="255"/>
    </row>
    <row r="6" ht="18.75" customHeight="1" spans="1:4">
      <c r="A6" s="254" t="s">
        <v>5</v>
      </c>
      <c r="B6" s="254" t="s">
        <v>6</v>
      </c>
      <c r="C6" s="254" t="s">
        <v>7</v>
      </c>
      <c r="D6" s="254" t="s">
        <v>6</v>
      </c>
    </row>
    <row r="7" ht="16.5" customHeight="1" spans="1:4">
      <c r="A7" s="256" t="s">
        <v>166</v>
      </c>
      <c r="B7" s="112">
        <v>44083421.2</v>
      </c>
      <c r="C7" s="256" t="s">
        <v>167</v>
      </c>
      <c r="D7" s="112">
        <v>18999675.52</v>
      </c>
    </row>
    <row r="8" ht="16.5" customHeight="1" spans="1:4">
      <c r="A8" s="256" t="s">
        <v>168</v>
      </c>
      <c r="B8" s="112">
        <v>44083421.2</v>
      </c>
      <c r="C8" s="256" t="s">
        <v>169</v>
      </c>
      <c r="D8" s="112"/>
    </row>
    <row r="9" ht="16.5" customHeight="1" spans="1:4">
      <c r="A9" s="256" t="s">
        <v>170</v>
      </c>
      <c r="B9" s="112"/>
      <c r="C9" s="256" t="s">
        <v>171</v>
      </c>
      <c r="D9" s="112"/>
    </row>
    <row r="10" ht="16.5" customHeight="1" spans="1:4">
      <c r="A10" s="256" t="s">
        <v>172</v>
      </c>
      <c r="B10" s="112"/>
      <c r="C10" s="256" t="s">
        <v>173</v>
      </c>
      <c r="D10" s="112"/>
    </row>
    <row r="11" ht="16.5" customHeight="1" spans="1:4">
      <c r="A11" s="256" t="s">
        <v>174</v>
      </c>
      <c r="B11" s="112">
        <v>216888.33</v>
      </c>
      <c r="C11" s="256" t="s">
        <v>175</v>
      </c>
      <c r="D11" s="112">
        <v>19500</v>
      </c>
    </row>
    <row r="12" ht="16.5" customHeight="1" spans="1:4">
      <c r="A12" s="256" t="s">
        <v>168</v>
      </c>
      <c r="B12" s="112">
        <v>216888.33</v>
      </c>
      <c r="C12" s="256" t="s">
        <v>176</v>
      </c>
      <c r="D12" s="112"/>
    </row>
    <row r="13" ht="16.5" customHeight="1" spans="1:4">
      <c r="A13" s="257" t="s">
        <v>170</v>
      </c>
      <c r="B13" s="112"/>
      <c r="C13" s="98" t="s">
        <v>177</v>
      </c>
      <c r="D13" s="112"/>
    </row>
    <row r="14" ht="16.5" customHeight="1" spans="1:4">
      <c r="A14" s="257" t="s">
        <v>172</v>
      </c>
      <c r="B14" s="112"/>
      <c r="C14" s="98" t="s">
        <v>178</v>
      </c>
      <c r="D14" s="112">
        <v>1892536</v>
      </c>
    </row>
    <row r="15" ht="16.5" customHeight="1" spans="1:4">
      <c r="A15" s="258"/>
      <c r="B15" s="112"/>
      <c r="C15" s="98" t="s">
        <v>179</v>
      </c>
      <c r="D15" s="112">
        <v>1248650</v>
      </c>
    </row>
    <row r="16" ht="16.5" customHeight="1" spans="1:4">
      <c r="A16" s="258"/>
      <c r="B16" s="112"/>
      <c r="C16" s="98" t="s">
        <v>180</v>
      </c>
      <c r="D16" s="112">
        <v>1588.33</v>
      </c>
    </row>
    <row r="17" ht="16.5" customHeight="1" spans="1:4">
      <c r="A17" s="258"/>
      <c r="B17" s="112"/>
      <c r="C17" s="98" t="s">
        <v>181</v>
      </c>
      <c r="D17" s="112">
        <v>4500000</v>
      </c>
    </row>
    <row r="18" ht="16.5" customHeight="1" spans="1:4">
      <c r="A18" s="258"/>
      <c r="B18" s="112"/>
      <c r="C18" s="98" t="s">
        <v>182</v>
      </c>
      <c r="D18" s="112">
        <v>16239631.68</v>
      </c>
    </row>
    <row r="19" ht="16.5" customHeight="1" spans="1:4">
      <c r="A19" s="258"/>
      <c r="B19" s="112"/>
      <c r="C19" s="98" t="s">
        <v>183</v>
      </c>
      <c r="D19" s="112"/>
    </row>
    <row r="20" ht="16.5" customHeight="1" spans="1:4">
      <c r="A20" s="258"/>
      <c r="B20" s="112"/>
      <c r="C20" s="98" t="s">
        <v>184</v>
      </c>
      <c r="D20" s="112"/>
    </row>
    <row r="21" ht="16.5" customHeight="1" spans="1:4">
      <c r="A21" s="258"/>
      <c r="B21" s="112"/>
      <c r="C21" s="98" t="s">
        <v>185</v>
      </c>
      <c r="D21" s="112"/>
    </row>
    <row r="22" ht="16.5" customHeight="1" spans="1:4">
      <c r="A22" s="258"/>
      <c r="B22" s="112"/>
      <c r="C22" s="98" t="s">
        <v>186</v>
      </c>
      <c r="D22" s="112"/>
    </row>
    <row r="23" ht="16.5" customHeight="1" spans="1:4">
      <c r="A23" s="258"/>
      <c r="B23" s="112"/>
      <c r="C23" s="98" t="s">
        <v>187</v>
      </c>
      <c r="D23" s="112"/>
    </row>
    <row r="24" ht="16.5" customHeight="1" spans="1:4">
      <c r="A24" s="258"/>
      <c r="B24" s="112"/>
      <c r="C24" s="98" t="s">
        <v>188</v>
      </c>
      <c r="D24" s="112"/>
    </row>
    <row r="25" ht="16.5" customHeight="1" spans="1:4">
      <c r="A25" s="258"/>
      <c r="B25" s="112"/>
      <c r="C25" s="98" t="s">
        <v>189</v>
      </c>
      <c r="D25" s="112">
        <v>1183428</v>
      </c>
    </row>
    <row r="26" ht="16.5" customHeight="1" spans="1:4">
      <c r="A26" s="258"/>
      <c r="B26" s="112"/>
      <c r="C26" s="98" t="s">
        <v>190</v>
      </c>
      <c r="D26" s="112"/>
    </row>
    <row r="27" ht="16.5" customHeight="1" spans="1:4">
      <c r="A27" s="258"/>
      <c r="B27" s="112"/>
      <c r="C27" s="98" t="s">
        <v>191</v>
      </c>
      <c r="D27" s="112">
        <v>15300</v>
      </c>
    </row>
    <row r="28" ht="16.5" customHeight="1" spans="1:4">
      <c r="A28" s="258"/>
      <c r="B28" s="112"/>
      <c r="C28" s="98" t="s">
        <v>192</v>
      </c>
      <c r="D28" s="112"/>
    </row>
    <row r="29" ht="16.5" customHeight="1" spans="1:4">
      <c r="A29" s="258"/>
      <c r="B29" s="112"/>
      <c r="C29" s="98" t="s">
        <v>193</v>
      </c>
      <c r="D29" s="112"/>
    </row>
    <row r="30" ht="16.5" customHeight="1" spans="1:4">
      <c r="A30" s="258"/>
      <c r="B30" s="112"/>
      <c r="C30" s="98" t="s">
        <v>194</v>
      </c>
      <c r="D30" s="112">
        <v>200000</v>
      </c>
    </row>
    <row r="31" ht="16.5" customHeight="1" spans="1:4">
      <c r="A31" s="258"/>
      <c r="B31" s="112"/>
      <c r="C31" s="98" t="s">
        <v>195</v>
      </c>
      <c r="D31" s="112"/>
    </row>
    <row r="32" ht="16.5" customHeight="1" spans="1:4">
      <c r="A32" s="258"/>
      <c r="B32" s="112"/>
      <c r="C32" s="257" t="s">
        <v>196</v>
      </c>
      <c r="D32" s="112"/>
    </row>
    <row r="33" ht="16.5" customHeight="1" spans="1:4">
      <c r="A33" s="258"/>
      <c r="B33" s="112"/>
      <c r="C33" s="257" t="s">
        <v>197</v>
      </c>
      <c r="D33" s="112">
        <f>SUM(D7:D32)</f>
        <v>44300309.53</v>
      </c>
    </row>
    <row r="34" ht="16.5" customHeight="1" spans="1:4">
      <c r="A34" s="258"/>
      <c r="B34" s="112"/>
      <c r="C34" s="85" t="s">
        <v>198</v>
      </c>
      <c r="D34" s="112"/>
    </row>
    <row r="35" ht="15" customHeight="1" spans="1:4">
      <c r="A35" s="259" t="s">
        <v>51</v>
      </c>
      <c r="B35" s="112">
        <f>B7+B11</f>
        <v>44300309.53</v>
      </c>
      <c r="C35" s="259" t="s">
        <v>52</v>
      </c>
      <c r="D35" s="112">
        <v>44300309.53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scale="71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50"/>
  <sheetViews>
    <sheetView showZeros="0" workbookViewId="0">
      <pane ySplit="1" topLeftCell="A32" activePane="bottomLeft" state="frozen"/>
      <selection/>
      <selection pane="bottomLeft" activeCell="E49" sqref="E49:F49"/>
    </sheetView>
  </sheetViews>
  <sheetFormatPr defaultColWidth="9.14166666666667" defaultRowHeight="14.25" customHeight="1" outlineLevelCol="6"/>
  <cols>
    <col min="1" max="1" width="20.1416666666667" style="30" customWidth="1"/>
    <col min="2" max="2" width="44" style="30" customWidth="1"/>
    <col min="3" max="7" width="24.1416666666667" style="30" customWidth="1"/>
    <col min="8" max="16384" width="9.14166666666667" style="30"/>
  </cols>
  <sheetData>
    <row r="1" customHeight="1" spans="1:7">
      <c r="A1" s="31"/>
      <c r="B1" s="31"/>
      <c r="C1" s="31"/>
      <c r="D1" s="31"/>
      <c r="E1" s="31"/>
      <c r="F1" s="31"/>
      <c r="G1" s="31"/>
    </row>
    <row r="2" customHeight="1" spans="4:7">
      <c r="D2" s="219"/>
      <c r="F2" s="220"/>
      <c r="G2" s="221" t="s">
        <v>199</v>
      </c>
    </row>
    <row r="3" ht="41.25" customHeight="1" spans="1:7">
      <c r="A3" s="222" t="str">
        <f>"2025"&amp;"年一般公共预算支出预算表（按功能科目分类）"</f>
        <v>2025年一般公共预算支出预算表（按功能科目分类）</v>
      </c>
      <c r="B3" s="222"/>
      <c r="C3" s="222"/>
      <c r="D3" s="222"/>
      <c r="E3" s="222"/>
      <c r="F3" s="222"/>
      <c r="G3" s="222"/>
    </row>
    <row r="4" ht="18" customHeight="1" spans="1:7">
      <c r="A4" s="34" t="s">
        <v>1</v>
      </c>
      <c r="F4" s="223"/>
      <c r="G4" s="221" t="s">
        <v>2</v>
      </c>
    </row>
    <row r="5" ht="53" customHeight="1" spans="1:7">
      <c r="A5" s="224" t="s">
        <v>200</v>
      </c>
      <c r="B5" s="225"/>
      <c r="C5" s="226" t="s">
        <v>56</v>
      </c>
      <c r="D5" s="227" t="s">
        <v>77</v>
      </c>
      <c r="E5" s="59"/>
      <c r="F5" s="60"/>
      <c r="G5" s="228" t="s">
        <v>78</v>
      </c>
    </row>
    <row r="6" ht="21" customHeight="1" spans="1:7">
      <c r="A6" s="229" t="s">
        <v>74</v>
      </c>
      <c r="B6" s="229" t="s">
        <v>75</v>
      </c>
      <c r="C6" s="45"/>
      <c r="D6" s="230" t="s">
        <v>58</v>
      </c>
      <c r="E6" s="230" t="s">
        <v>201</v>
      </c>
      <c r="F6" s="230" t="s">
        <v>202</v>
      </c>
      <c r="G6" s="231"/>
    </row>
    <row r="7" ht="20" customHeight="1" spans="1:7">
      <c r="A7" s="232" t="s">
        <v>203</v>
      </c>
      <c r="B7" s="232" t="s">
        <v>204</v>
      </c>
      <c r="C7" s="232" t="s">
        <v>205</v>
      </c>
      <c r="D7" s="232" t="s">
        <v>206</v>
      </c>
      <c r="E7" s="232" t="s">
        <v>207</v>
      </c>
      <c r="F7" s="232" t="s">
        <v>208</v>
      </c>
      <c r="G7" s="232" t="s">
        <v>86</v>
      </c>
    </row>
    <row r="8" s="218" customFormat="1" ht="21" customHeight="1" spans="1:7">
      <c r="A8" s="49" t="s">
        <v>84</v>
      </c>
      <c r="B8" s="49" t="s">
        <v>85</v>
      </c>
      <c r="C8" s="233">
        <v>18999675.52</v>
      </c>
      <c r="D8" s="234">
        <v>17923600.52</v>
      </c>
      <c r="E8" s="234">
        <v>16413916</v>
      </c>
      <c r="F8" s="234">
        <v>1509684.52</v>
      </c>
      <c r="G8" s="234">
        <v>1076075</v>
      </c>
    </row>
    <row r="9" s="218" customFormat="1" ht="21" customHeight="1" spans="1:7">
      <c r="A9" s="235" t="s">
        <v>95</v>
      </c>
      <c r="B9" s="235" t="s">
        <v>96</v>
      </c>
      <c r="C9" s="233">
        <v>18999675.52</v>
      </c>
      <c r="D9" s="234">
        <v>17923600.52</v>
      </c>
      <c r="E9" s="234">
        <v>16413916</v>
      </c>
      <c r="F9" s="234">
        <v>1509684.52</v>
      </c>
      <c r="G9" s="234">
        <v>1076075</v>
      </c>
    </row>
    <row r="10" s="218" customFormat="1" ht="21" customHeight="1" spans="1:7">
      <c r="A10" s="236" t="s">
        <v>97</v>
      </c>
      <c r="B10" s="236" t="s">
        <v>98</v>
      </c>
      <c r="C10" s="233">
        <v>10067107.04</v>
      </c>
      <c r="D10" s="234">
        <v>10067107.04</v>
      </c>
      <c r="E10" s="234">
        <v>9086692</v>
      </c>
      <c r="F10" s="234">
        <v>980415.04</v>
      </c>
      <c r="G10" s="234"/>
    </row>
    <row r="11" s="218" customFormat="1" ht="21" customHeight="1" spans="1:7">
      <c r="A11" s="236" t="s">
        <v>99</v>
      </c>
      <c r="B11" s="236" t="s">
        <v>100</v>
      </c>
      <c r="C11" s="233">
        <v>7856493.48</v>
      </c>
      <c r="D11" s="234">
        <v>7856493.48</v>
      </c>
      <c r="E11" s="234">
        <v>7327224</v>
      </c>
      <c r="F11" s="234">
        <v>529269.48</v>
      </c>
      <c r="G11" s="234"/>
    </row>
    <row r="12" s="218" customFormat="1" ht="21" customHeight="1" spans="1:7">
      <c r="A12" s="236" t="s">
        <v>101</v>
      </c>
      <c r="B12" s="236" t="s">
        <v>102</v>
      </c>
      <c r="C12" s="233">
        <v>1076075</v>
      </c>
      <c r="D12" s="234"/>
      <c r="E12" s="234"/>
      <c r="F12" s="234"/>
      <c r="G12" s="234">
        <v>1076075</v>
      </c>
    </row>
    <row r="13" s="218" customFormat="1" ht="21" customHeight="1" spans="1:7">
      <c r="A13" s="49" t="s">
        <v>103</v>
      </c>
      <c r="B13" s="49" t="s">
        <v>104</v>
      </c>
      <c r="C13" s="233">
        <v>19500</v>
      </c>
      <c r="D13" s="234">
        <v>19500</v>
      </c>
      <c r="E13" s="234"/>
      <c r="F13" s="234">
        <v>19500</v>
      </c>
      <c r="G13" s="234"/>
    </row>
    <row r="14" s="218" customFormat="1" ht="21" customHeight="1" spans="1:7">
      <c r="A14" s="235" t="s">
        <v>105</v>
      </c>
      <c r="B14" s="235" t="s">
        <v>106</v>
      </c>
      <c r="C14" s="233">
        <v>19500</v>
      </c>
      <c r="D14" s="234">
        <v>19500</v>
      </c>
      <c r="E14" s="234"/>
      <c r="F14" s="234">
        <v>19500</v>
      </c>
      <c r="G14" s="234"/>
    </row>
    <row r="15" s="218" customFormat="1" ht="21" customHeight="1" spans="1:7">
      <c r="A15" s="236" t="s">
        <v>107</v>
      </c>
      <c r="B15" s="236" t="s">
        <v>108</v>
      </c>
      <c r="C15" s="233">
        <v>19500</v>
      </c>
      <c r="D15" s="234">
        <v>19500</v>
      </c>
      <c r="E15" s="234"/>
      <c r="F15" s="234">
        <v>19500</v>
      </c>
      <c r="G15" s="234"/>
    </row>
    <row r="16" s="218" customFormat="1" ht="21" customHeight="1" spans="1:7">
      <c r="A16" s="49" t="s">
        <v>109</v>
      </c>
      <c r="B16" s="49" t="s">
        <v>110</v>
      </c>
      <c r="C16" s="233">
        <v>1892536</v>
      </c>
      <c r="D16" s="234">
        <v>1892536</v>
      </c>
      <c r="E16" s="234">
        <v>1883536</v>
      </c>
      <c r="F16" s="234">
        <v>9000</v>
      </c>
      <c r="G16" s="234"/>
    </row>
    <row r="17" s="218" customFormat="1" ht="21" customHeight="1" spans="1:7">
      <c r="A17" s="235" t="s">
        <v>111</v>
      </c>
      <c r="B17" s="235" t="s">
        <v>112</v>
      </c>
      <c r="C17" s="233">
        <v>1888000</v>
      </c>
      <c r="D17" s="234">
        <v>1888000</v>
      </c>
      <c r="E17" s="234">
        <v>1879000</v>
      </c>
      <c r="F17" s="234">
        <v>9000</v>
      </c>
      <c r="G17" s="234"/>
    </row>
    <row r="18" s="218" customFormat="1" ht="21" customHeight="1" spans="1:7">
      <c r="A18" s="236" t="s">
        <v>113</v>
      </c>
      <c r="B18" s="236" t="s">
        <v>114</v>
      </c>
      <c r="C18" s="233">
        <v>180600</v>
      </c>
      <c r="D18" s="234">
        <v>180600</v>
      </c>
      <c r="E18" s="234">
        <v>176400</v>
      </c>
      <c r="F18" s="234">
        <v>4200</v>
      </c>
      <c r="G18" s="234"/>
    </row>
    <row r="19" s="218" customFormat="1" ht="21" customHeight="1" spans="1:7">
      <c r="A19" s="236" t="s">
        <v>115</v>
      </c>
      <c r="B19" s="236" t="s">
        <v>116</v>
      </c>
      <c r="C19" s="233">
        <v>168000</v>
      </c>
      <c r="D19" s="234">
        <v>168000</v>
      </c>
      <c r="E19" s="234">
        <v>163200</v>
      </c>
      <c r="F19" s="234">
        <v>4800</v>
      </c>
      <c r="G19" s="234"/>
    </row>
    <row r="20" s="218" customFormat="1" ht="21" customHeight="1" spans="1:7">
      <c r="A20" s="236" t="s">
        <v>117</v>
      </c>
      <c r="B20" s="236" t="s">
        <v>118</v>
      </c>
      <c r="C20" s="233">
        <v>1339400</v>
      </c>
      <c r="D20" s="234">
        <v>1339400</v>
      </c>
      <c r="E20" s="234">
        <v>1339400</v>
      </c>
      <c r="F20" s="234"/>
      <c r="G20" s="234"/>
    </row>
    <row r="21" s="218" customFormat="1" ht="21" customHeight="1" spans="1:7">
      <c r="A21" s="236" t="s">
        <v>119</v>
      </c>
      <c r="B21" s="236" t="s">
        <v>120</v>
      </c>
      <c r="C21" s="233">
        <v>200000</v>
      </c>
      <c r="D21" s="234">
        <v>200000</v>
      </c>
      <c r="E21" s="234">
        <v>200000</v>
      </c>
      <c r="F21" s="234"/>
      <c r="G21" s="234"/>
    </row>
    <row r="22" s="218" customFormat="1" ht="21" customHeight="1" spans="1:7">
      <c r="A22" s="235" t="s">
        <v>121</v>
      </c>
      <c r="B22" s="235" t="s">
        <v>122</v>
      </c>
      <c r="C22" s="233">
        <v>4536</v>
      </c>
      <c r="D22" s="234">
        <v>4536</v>
      </c>
      <c r="E22" s="234">
        <v>4536</v>
      </c>
      <c r="F22" s="234"/>
      <c r="G22" s="234"/>
    </row>
    <row r="23" s="218" customFormat="1" ht="21" customHeight="1" spans="1:7">
      <c r="A23" s="236" t="s">
        <v>123</v>
      </c>
      <c r="B23" s="236" t="s">
        <v>124</v>
      </c>
      <c r="C23" s="233">
        <v>4536</v>
      </c>
      <c r="D23" s="234">
        <v>4536</v>
      </c>
      <c r="E23" s="234">
        <v>4536</v>
      </c>
      <c r="F23" s="234"/>
      <c r="G23" s="234"/>
    </row>
    <row r="24" s="218" customFormat="1" ht="21" customHeight="1" spans="1:7">
      <c r="A24" s="49" t="s">
        <v>125</v>
      </c>
      <c r="B24" s="49" t="s">
        <v>126</v>
      </c>
      <c r="C24" s="233">
        <v>1248650</v>
      </c>
      <c r="D24" s="234">
        <v>1248650</v>
      </c>
      <c r="E24" s="234">
        <v>1248650</v>
      </c>
      <c r="F24" s="234"/>
      <c r="G24" s="234"/>
    </row>
    <row r="25" s="218" customFormat="1" ht="21" customHeight="1" spans="1:7">
      <c r="A25" s="235" t="s">
        <v>127</v>
      </c>
      <c r="B25" s="235" t="s">
        <v>128</v>
      </c>
      <c r="C25" s="233">
        <v>1248650</v>
      </c>
      <c r="D25" s="234">
        <v>1248650</v>
      </c>
      <c r="E25" s="234">
        <v>1248650</v>
      </c>
      <c r="F25" s="234"/>
      <c r="G25" s="234"/>
    </row>
    <row r="26" s="218" customFormat="1" ht="21" customHeight="1" spans="1:7">
      <c r="A26" s="236" t="s">
        <v>129</v>
      </c>
      <c r="B26" s="236" t="s">
        <v>130</v>
      </c>
      <c r="C26" s="233">
        <v>214400</v>
      </c>
      <c r="D26" s="234">
        <v>214400</v>
      </c>
      <c r="E26" s="234">
        <v>214400</v>
      </c>
      <c r="F26" s="234"/>
      <c r="G26" s="234"/>
    </row>
    <row r="27" s="218" customFormat="1" ht="21" customHeight="1" spans="1:7">
      <c r="A27" s="236" t="s">
        <v>131</v>
      </c>
      <c r="B27" s="236" t="s">
        <v>132</v>
      </c>
      <c r="C27" s="233">
        <v>446850</v>
      </c>
      <c r="D27" s="234">
        <v>446850</v>
      </c>
      <c r="E27" s="234">
        <v>446850</v>
      </c>
      <c r="F27" s="234"/>
      <c r="G27" s="234"/>
    </row>
    <row r="28" s="218" customFormat="1" ht="21" customHeight="1" spans="1:7">
      <c r="A28" s="236" t="s">
        <v>133</v>
      </c>
      <c r="B28" s="236" t="s">
        <v>134</v>
      </c>
      <c r="C28" s="233">
        <v>520100</v>
      </c>
      <c r="D28" s="234">
        <v>520100</v>
      </c>
      <c r="E28" s="234">
        <v>520100</v>
      </c>
      <c r="F28" s="234"/>
      <c r="G28" s="234"/>
    </row>
    <row r="29" s="218" customFormat="1" ht="21" customHeight="1" spans="1:7">
      <c r="A29" s="236" t="s">
        <v>135</v>
      </c>
      <c r="B29" s="236" t="s">
        <v>136</v>
      </c>
      <c r="C29" s="233">
        <v>67300</v>
      </c>
      <c r="D29" s="234">
        <v>67300</v>
      </c>
      <c r="E29" s="234">
        <v>67300</v>
      </c>
      <c r="F29" s="234"/>
      <c r="G29" s="234"/>
    </row>
    <row r="30" s="218" customFormat="1" ht="21" customHeight="1" spans="1:7">
      <c r="A30" s="237">
        <v>211</v>
      </c>
      <c r="B30" s="238" t="s">
        <v>137</v>
      </c>
      <c r="C30" s="239">
        <v>1588.33</v>
      </c>
      <c r="D30" s="234"/>
      <c r="E30" s="234"/>
      <c r="F30" s="234"/>
      <c r="G30" s="239">
        <v>1588.33</v>
      </c>
    </row>
    <row r="31" s="218" customFormat="1" ht="21" customHeight="1" spans="1:7">
      <c r="A31" s="240">
        <v>21103</v>
      </c>
      <c r="B31" s="238" t="s">
        <v>138</v>
      </c>
      <c r="C31" s="239">
        <v>1588.33</v>
      </c>
      <c r="D31" s="234"/>
      <c r="E31" s="234"/>
      <c r="F31" s="234"/>
      <c r="G31" s="239">
        <v>1588.33</v>
      </c>
    </row>
    <row r="32" s="218" customFormat="1" ht="21" customHeight="1" spans="1:7">
      <c r="A32" s="241">
        <v>2110302</v>
      </c>
      <c r="B32" s="238" t="s">
        <v>139</v>
      </c>
      <c r="C32" s="239">
        <v>1588.33</v>
      </c>
      <c r="D32" s="234"/>
      <c r="E32" s="234"/>
      <c r="F32" s="234"/>
      <c r="G32" s="239">
        <v>1588.33</v>
      </c>
    </row>
    <row r="33" s="218" customFormat="1" ht="21" customHeight="1" spans="1:7">
      <c r="A33" s="49" t="s">
        <v>140</v>
      </c>
      <c r="B33" s="49" t="s">
        <v>141</v>
      </c>
      <c r="C33" s="233">
        <v>4500000</v>
      </c>
      <c r="D33" s="234"/>
      <c r="E33" s="234"/>
      <c r="F33" s="234"/>
      <c r="G33" s="234">
        <v>4500000</v>
      </c>
    </row>
    <row r="34" s="218" customFormat="1" ht="21" customHeight="1" spans="1:7">
      <c r="A34" s="235" t="s">
        <v>142</v>
      </c>
      <c r="B34" s="235" t="s">
        <v>143</v>
      </c>
      <c r="C34" s="233">
        <v>4500000</v>
      </c>
      <c r="D34" s="234"/>
      <c r="E34" s="234"/>
      <c r="F34" s="234"/>
      <c r="G34" s="234">
        <v>4500000</v>
      </c>
    </row>
    <row r="35" s="218" customFormat="1" ht="21" customHeight="1" spans="1:7">
      <c r="A35" s="236" t="s">
        <v>144</v>
      </c>
      <c r="B35" s="236" t="s">
        <v>145</v>
      </c>
      <c r="C35" s="233">
        <v>4500000</v>
      </c>
      <c r="D35" s="234"/>
      <c r="E35" s="234"/>
      <c r="F35" s="234"/>
      <c r="G35" s="234">
        <v>4500000</v>
      </c>
    </row>
    <row r="36" s="218" customFormat="1" ht="21" customHeight="1" spans="1:7">
      <c r="A36" s="49" t="s">
        <v>146</v>
      </c>
      <c r="B36" s="49" t="s">
        <v>147</v>
      </c>
      <c r="C36" s="233">
        <v>16239631.68</v>
      </c>
      <c r="D36" s="234">
        <v>16239631.68</v>
      </c>
      <c r="E36" s="234">
        <v>16239631.68</v>
      </c>
      <c r="F36" s="234"/>
      <c r="G36" s="234"/>
    </row>
    <row r="37" s="218" customFormat="1" ht="21" customHeight="1" spans="1:7">
      <c r="A37" s="235" t="s">
        <v>148</v>
      </c>
      <c r="B37" s="235" t="s">
        <v>149</v>
      </c>
      <c r="C37" s="233">
        <v>16239631.68</v>
      </c>
      <c r="D37" s="234">
        <v>16239631.68</v>
      </c>
      <c r="E37" s="234">
        <v>16239631.68</v>
      </c>
      <c r="F37" s="234"/>
      <c r="G37" s="234"/>
    </row>
    <row r="38" s="218" customFormat="1" ht="21" customHeight="1" spans="1:7">
      <c r="A38" s="236" t="s">
        <v>150</v>
      </c>
      <c r="B38" s="236" t="s">
        <v>151</v>
      </c>
      <c r="C38" s="233">
        <v>16239631.68</v>
      </c>
      <c r="D38" s="234">
        <v>16239631.68</v>
      </c>
      <c r="E38" s="234">
        <v>16239631.68</v>
      </c>
      <c r="F38" s="234"/>
      <c r="G38" s="234"/>
    </row>
    <row r="39" s="218" customFormat="1" ht="21" customHeight="1" spans="1:7">
      <c r="A39" s="49" t="s">
        <v>152</v>
      </c>
      <c r="B39" s="49" t="s">
        <v>153</v>
      </c>
      <c r="C39" s="233">
        <v>1183428</v>
      </c>
      <c r="D39" s="234">
        <v>1183428</v>
      </c>
      <c r="E39" s="234">
        <v>1183428</v>
      </c>
      <c r="F39" s="234"/>
      <c r="G39" s="234"/>
    </row>
    <row r="40" s="218" customFormat="1" ht="21" customHeight="1" spans="1:7">
      <c r="A40" s="235" t="s">
        <v>154</v>
      </c>
      <c r="B40" s="235" t="s">
        <v>155</v>
      </c>
      <c r="C40" s="233">
        <v>1183428</v>
      </c>
      <c r="D40" s="234">
        <v>1183428</v>
      </c>
      <c r="E40" s="234">
        <v>1183428</v>
      </c>
      <c r="F40" s="234"/>
      <c r="G40" s="234"/>
    </row>
    <row r="41" s="218" customFormat="1" ht="21" customHeight="1" spans="1:7">
      <c r="A41" s="236" t="s">
        <v>156</v>
      </c>
      <c r="B41" s="236" t="s">
        <v>157</v>
      </c>
      <c r="C41" s="242">
        <v>1140948</v>
      </c>
      <c r="D41" s="234">
        <v>1140948</v>
      </c>
      <c r="E41" s="234">
        <v>1140948</v>
      </c>
      <c r="F41" s="234"/>
      <c r="G41" s="234"/>
    </row>
    <row r="42" s="218" customFormat="1" ht="21" customHeight="1" spans="1:7">
      <c r="A42" s="236" t="s">
        <v>158</v>
      </c>
      <c r="B42" s="243" t="s">
        <v>159</v>
      </c>
      <c r="C42" s="244">
        <v>42480</v>
      </c>
      <c r="D42" s="245">
        <v>42480</v>
      </c>
      <c r="E42" s="234">
        <v>42480</v>
      </c>
      <c r="F42" s="234"/>
      <c r="G42" s="234"/>
    </row>
    <row r="43" s="218" customFormat="1" ht="21" customHeight="1" spans="1:7">
      <c r="A43" s="237">
        <v>223</v>
      </c>
      <c r="B43" s="246" t="s">
        <v>160</v>
      </c>
      <c r="C43" s="239">
        <v>15300</v>
      </c>
      <c r="D43" s="245"/>
      <c r="E43" s="234"/>
      <c r="F43" s="234"/>
      <c r="G43" s="247">
        <v>15300</v>
      </c>
    </row>
    <row r="44" s="218" customFormat="1" ht="21" customHeight="1" spans="1:7">
      <c r="A44" s="240">
        <v>22301</v>
      </c>
      <c r="B44" s="248" t="s">
        <v>161</v>
      </c>
      <c r="C44" s="239">
        <v>15300</v>
      </c>
      <c r="D44" s="245"/>
      <c r="E44" s="234"/>
      <c r="F44" s="234"/>
      <c r="G44" s="247">
        <v>15300</v>
      </c>
    </row>
    <row r="45" s="218" customFormat="1" ht="21" customHeight="1" spans="1:7">
      <c r="A45" s="241">
        <v>2230105</v>
      </c>
      <c r="B45" s="249" t="s">
        <v>162</v>
      </c>
      <c r="C45" s="239">
        <v>15300</v>
      </c>
      <c r="D45" s="245"/>
      <c r="E45" s="234"/>
      <c r="F45" s="234"/>
      <c r="G45" s="247">
        <v>15300</v>
      </c>
    </row>
    <row r="46" s="218" customFormat="1" ht="21" customHeight="1" spans="1:7">
      <c r="A46" s="237">
        <v>229</v>
      </c>
      <c r="B46" s="246" t="s">
        <v>83</v>
      </c>
      <c r="C46" s="239">
        <v>200000</v>
      </c>
      <c r="D46" s="245"/>
      <c r="E46" s="234"/>
      <c r="F46" s="234"/>
      <c r="G46" s="247">
        <v>200000</v>
      </c>
    </row>
    <row r="47" s="218" customFormat="1" ht="21" customHeight="1" spans="1:7">
      <c r="A47" s="240">
        <v>22960</v>
      </c>
      <c r="B47" s="248" t="s">
        <v>163</v>
      </c>
      <c r="C47" s="239">
        <v>200000</v>
      </c>
      <c r="D47" s="245"/>
      <c r="E47" s="234"/>
      <c r="F47" s="234"/>
      <c r="G47" s="247">
        <v>200000</v>
      </c>
    </row>
    <row r="48" s="218" customFormat="1" ht="21" customHeight="1" spans="1:7">
      <c r="A48" s="241">
        <v>2296003</v>
      </c>
      <c r="B48" s="249" t="s">
        <v>164</v>
      </c>
      <c r="C48" s="239">
        <v>200000</v>
      </c>
      <c r="D48" s="245"/>
      <c r="E48" s="234"/>
      <c r="F48" s="234"/>
      <c r="G48" s="247">
        <v>200000</v>
      </c>
    </row>
    <row r="49" s="218" customFormat="1" ht="21" customHeight="1" spans="1:7">
      <c r="A49" s="250" t="s">
        <v>56</v>
      </c>
      <c r="B49" s="251"/>
      <c r="C49" s="252">
        <f>D49+G49</f>
        <v>44300309.53</v>
      </c>
      <c r="D49" s="245">
        <v>38507346.2</v>
      </c>
      <c r="E49" s="234">
        <v>36969161.68</v>
      </c>
      <c r="F49" s="234">
        <v>1538184.52</v>
      </c>
      <c r="G49" s="234">
        <f>G8+G30+G33+G43+G46</f>
        <v>5792963.33</v>
      </c>
    </row>
    <row r="50" s="218" customFormat="1" ht="12.75" customHeight="1"/>
  </sheetData>
  <mergeCells count="6">
    <mergeCell ref="A3:G3"/>
    <mergeCell ref="A5:B5"/>
    <mergeCell ref="D5:F5"/>
    <mergeCell ref="A49:B49"/>
    <mergeCell ref="C5:C6"/>
    <mergeCell ref="G5:G6"/>
  </mergeCells>
  <printOptions horizontalCentered="1"/>
  <pageMargins left="0.37" right="0.37" top="0.56" bottom="0.56" header="0.48" footer="0.48"/>
  <pageSetup paperSize="9" scale="6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68"/>
      <c r="B2" s="68"/>
      <c r="C2" s="68"/>
      <c r="D2" s="68"/>
      <c r="E2" s="67"/>
      <c r="F2" s="214" t="s">
        <v>209</v>
      </c>
    </row>
    <row r="3" ht="41.25" customHeight="1" spans="1:6">
      <c r="A3" s="215" t="str">
        <f>"2025"&amp;"年一般公共预算“三公”经费支出预算表"</f>
        <v>2025年一般公共预算“三公”经费支出预算表</v>
      </c>
      <c r="B3" s="68"/>
      <c r="C3" s="68"/>
      <c r="D3" s="68"/>
      <c r="E3" s="67"/>
      <c r="F3" s="68"/>
    </row>
    <row r="4" customHeight="1" spans="1:6">
      <c r="A4" s="144" t="s">
        <v>1</v>
      </c>
      <c r="B4" s="216"/>
      <c r="D4" s="68"/>
      <c r="E4" s="67"/>
      <c r="F4" s="92" t="s">
        <v>2</v>
      </c>
    </row>
    <row r="5" ht="27" customHeight="1" spans="1:6">
      <c r="A5" s="72" t="s">
        <v>210</v>
      </c>
      <c r="B5" s="72" t="s">
        <v>211</v>
      </c>
      <c r="C5" s="74" t="s">
        <v>212</v>
      </c>
      <c r="D5" s="72"/>
      <c r="E5" s="73"/>
      <c r="F5" s="72" t="s">
        <v>213</v>
      </c>
    </row>
    <row r="6" ht="28.5" customHeight="1" spans="1:6">
      <c r="A6" s="217"/>
      <c r="B6" s="77"/>
      <c r="C6" s="73" t="s">
        <v>58</v>
      </c>
      <c r="D6" s="73" t="s">
        <v>214</v>
      </c>
      <c r="E6" s="73" t="s">
        <v>215</v>
      </c>
      <c r="F6" s="76"/>
    </row>
    <row r="7" ht="17.25" customHeight="1" spans="1:6">
      <c r="A7" s="82" t="s">
        <v>203</v>
      </c>
      <c r="B7" s="82" t="s">
        <v>204</v>
      </c>
      <c r="C7" s="82" t="s">
        <v>205</v>
      </c>
      <c r="D7" s="82" t="s">
        <v>206</v>
      </c>
      <c r="E7" s="82" t="s">
        <v>207</v>
      </c>
      <c r="F7" s="82" t="s">
        <v>208</v>
      </c>
    </row>
    <row r="8" ht="17.25" customHeight="1" spans="1:6">
      <c r="A8" s="112">
        <v>91498</v>
      </c>
      <c r="B8" s="112"/>
      <c r="C8" s="112">
        <v>91498</v>
      </c>
      <c r="D8" s="112"/>
      <c r="E8" s="112">
        <v>81498</v>
      </c>
      <c r="F8" s="112">
        <v>10000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scale="6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25"/>
  <sheetViews>
    <sheetView showZeros="0" workbookViewId="0">
      <pane ySplit="1" topLeftCell="A26" activePane="bottomLeft" state="frozen"/>
      <selection/>
      <selection pane="bottomLeft" activeCell="A15" sqref="A15"/>
    </sheetView>
  </sheetViews>
  <sheetFormatPr defaultColWidth="9.14166666666667" defaultRowHeight="14.25" customHeight="1"/>
  <cols>
    <col min="1" max="2" width="32.85" customWidth="1"/>
    <col min="3" max="3" width="27.25" customWidth="1"/>
    <col min="4" max="4" width="31.2833333333333" customWidth="1"/>
    <col min="5" max="5" width="10.1416666666667" customWidth="1"/>
    <col min="6" max="6" width="28.25" customWidth="1"/>
    <col min="7" max="7" width="10.2833333333333" customWidth="1"/>
    <col min="8" max="8" width="23" customWidth="1"/>
    <col min="9" max="24" width="18.7166666666667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77"/>
      <c r="C2" s="187"/>
      <c r="E2" s="188"/>
      <c r="F2" s="188"/>
      <c r="G2" s="188"/>
      <c r="H2" s="188"/>
      <c r="I2" s="117"/>
      <c r="J2" s="117"/>
      <c r="K2" s="117"/>
      <c r="L2" s="117"/>
      <c r="M2" s="117"/>
      <c r="N2" s="117"/>
      <c r="R2" s="117"/>
      <c r="V2" s="187"/>
      <c r="X2" s="3" t="s">
        <v>216</v>
      </c>
    </row>
    <row r="3" ht="45.75" customHeight="1" spans="1:24">
      <c r="A3" s="95" t="str">
        <f>"2025"&amp;"年部门基本支出预算表"</f>
        <v>2025年部门基本支出预算表</v>
      </c>
      <c r="B3" s="4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4"/>
      <c r="P3" s="4"/>
      <c r="Q3" s="4"/>
      <c r="R3" s="95"/>
      <c r="S3" s="95"/>
      <c r="T3" s="95"/>
      <c r="U3" s="95"/>
      <c r="V3" s="95"/>
      <c r="W3" s="95"/>
      <c r="X3" s="95"/>
    </row>
    <row r="4" ht="18.75" customHeight="1" spans="1:24">
      <c r="A4" s="5" t="s">
        <v>1</v>
      </c>
      <c r="B4" s="6"/>
      <c r="C4" s="189"/>
      <c r="D4" s="189"/>
      <c r="E4" s="189"/>
      <c r="F4" s="189"/>
      <c r="G4" s="189"/>
      <c r="H4" s="189"/>
      <c r="I4" s="119"/>
      <c r="J4" s="119"/>
      <c r="K4" s="119"/>
      <c r="L4" s="119"/>
      <c r="M4" s="119"/>
      <c r="N4" s="119"/>
      <c r="O4" s="7"/>
      <c r="P4" s="7"/>
      <c r="Q4" s="7"/>
      <c r="R4" s="119"/>
      <c r="V4" s="187"/>
      <c r="X4" s="3" t="s">
        <v>2</v>
      </c>
    </row>
    <row r="5" ht="18" customHeight="1" spans="1:24">
      <c r="A5" s="9" t="s">
        <v>217</v>
      </c>
      <c r="B5" s="9" t="s">
        <v>218</v>
      </c>
      <c r="C5" s="9" t="s">
        <v>219</v>
      </c>
      <c r="D5" s="9" t="s">
        <v>220</v>
      </c>
      <c r="E5" s="9" t="s">
        <v>221</v>
      </c>
      <c r="F5" s="9" t="s">
        <v>222</v>
      </c>
      <c r="G5" s="9" t="s">
        <v>223</v>
      </c>
      <c r="H5" s="9" t="s">
        <v>224</v>
      </c>
      <c r="I5" s="195" t="s">
        <v>225</v>
      </c>
      <c r="J5" s="114" t="s">
        <v>225</v>
      </c>
      <c r="K5" s="114"/>
      <c r="L5" s="114"/>
      <c r="M5" s="114"/>
      <c r="N5" s="114"/>
      <c r="O5" s="12"/>
      <c r="P5" s="12"/>
      <c r="Q5" s="12"/>
      <c r="R5" s="135" t="s">
        <v>62</v>
      </c>
      <c r="S5" s="114" t="s">
        <v>63</v>
      </c>
      <c r="T5" s="114"/>
      <c r="U5" s="114"/>
      <c r="V5" s="114"/>
      <c r="W5" s="114"/>
      <c r="X5" s="115"/>
    </row>
    <row r="6" ht="18" customHeight="1" spans="1:24">
      <c r="A6" s="14"/>
      <c r="B6" s="109"/>
      <c r="C6" s="161"/>
      <c r="D6" s="14"/>
      <c r="E6" s="14"/>
      <c r="F6" s="14"/>
      <c r="G6" s="14"/>
      <c r="H6" s="14"/>
      <c r="I6" s="159" t="s">
        <v>226</v>
      </c>
      <c r="J6" s="195" t="s">
        <v>59</v>
      </c>
      <c r="K6" s="114"/>
      <c r="L6" s="114"/>
      <c r="M6" s="114"/>
      <c r="N6" s="115"/>
      <c r="O6" s="11" t="s">
        <v>227</v>
      </c>
      <c r="P6" s="12"/>
      <c r="Q6" s="13"/>
      <c r="R6" s="9" t="s">
        <v>62</v>
      </c>
      <c r="S6" s="195" t="s">
        <v>63</v>
      </c>
      <c r="T6" s="135" t="s">
        <v>65</v>
      </c>
      <c r="U6" s="114" t="s">
        <v>63</v>
      </c>
      <c r="V6" s="135" t="s">
        <v>67</v>
      </c>
      <c r="W6" s="135" t="s">
        <v>68</v>
      </c>
      <c r="X6" s="198" t="s">
        <v>69</v>
      </c>
    </row>
    <row r="7" ht="19.5" customHeight="1" spans="1:24">
      <c r="A7" s="109"/>
      <c r="B7" s="109"/>
      <c r="C7" s="109"/>
      <c r="D7" s="109"/>
      <c r="E7" s="109"/>
      <c r="F7" s="109"/>
      <c r="G7" s="109"/>
      <c r="H7" s="109"/>
      <c r="I7" s="109"/>
      <c r="J7" s="196" t="s">
        <v>228</v>
      </c>
      <c r="K7" s="9" t="s">
        <v>229</v>
      </c>
      <c r="L7" s="9" t="s">
        <v>230</v>
      </c>
      <c r="M7" s="9" t="s">
        <v>231</v>
      </c>
      <c r="N7" s="9" t="s">
        <v>232</v>
      </c>
      <c r="O7" s="9" t="s">
        <v>59</v>
      </c>
      <c r="P7" s="9" t="s">
        <v>60</v>
      </c>
      <c r="Q7" s="9" t="s">
        <v>61</v>
      </c>
      <c r="R7" s="109"/>
      <c r="S7" s="9" t="s">
        <v>58</v>
      </c>
      <c r="T7" s="9" t="s">
        <v>65</v>
      </c>
      <c r="U7" s="9" t="s">
        <v>233</v>
      </c>
      <c r="V7" s="9" t="s">
        <v>67</v>
      </c>
      <c r="W7" s="9" t="s">
        <v>68</v>
      </c>
      <c r="X7" s="9" t="s">
        <v>69</v>
      </c>
    </row>
    <row r="8" ht="37.5" customHeight="1" spans="1:24">
      <c r="A8" s="190"/>
      <c r="B8" s="19"/>
      <c r="C8" s="190"/>
      <c r="D8" s="190"/>
      <c r="E8" s="190"/>
      <c r="F8" s="190"/>
      <c r="G8" s="190"/>
      <c r="H8" s="190"/>
      <c r="I8" s="190"/>
      <c r="J8" s="197" t="s">
        <v>58</v>
      </c>
      <c r="K8" s="17" t="s">
        <v>234</v>
      </c>
      <c r="L8" s="17" t="s">
        <v>230</v>
      </c>
      <c r="M8" s="17" t="s">
        <v>231</v>
      </c>
      <c r="N8" s="17" t="s">
        <v>232</v>
      </c>
      <c r="O8" s="17" t="s">
        <v>230</v>
      </c>
      <c r="P8" s="17" t="s">
        <v>231</v>
      </c>
      <c r="Q8" s="17" t="s">
        <v>232</v>
      </c>
      <c r="R8" s="17" t="s">
        <v>62</v>
      </c>
      <c r="S8" s="17" t="s">
        <v>58</v>
      </c>
      <c r="T8" s="17" t="s">
        <v>65</v>
      </c>
      <c r="U8" s="17" t="s">
        <v>233</v>
      </c>
      <c r="V8" s="17" t="s">
        <v>67</v>
      </c>
      <c r="W8" s="17" t="s">
        <v>68</v>
      </c>
      <c r="X8" s="17" t="s">
        <v>69</v>
      </c>
    </row>
    <row r="9" customHeight="1" spans="1:24">
      <c r="A9" s="75">
        <v>1</v>
      </c>
      <c r="B9" s="75">
        <v>2</v>
      </c>
      <c r="C9" s="191">
        <v>3</v>
      </c>
      <c r="D9" s="75">
        <v>4</v>
      </c>
      <c r="E9" s="75">
        <v>5</v>
      </c>
      <c r="F9" s="75">
        <v>6</v>
      </c>
      <c r="G9" s="75">
        <v>7</v>
      </c>
      <c r="H9" s="75">
        <v>8</v>
      </c>
      <c r="I9" s="75">
        <v>9</v>
      </c>
      <c r="J9" s="75">
        <v>10</v>
      </c>
      <c r="K9" s="75">
        <v>11</v>
      </c>
      <c r="L9" s="75">
        <v>12</v>
      </c>
      <c r="M9" s="75">
        <v>13</v>
      </c>
      <c r="N9" s="75">
        <v>14</v>
      </c>
      <c r="O9" s="75">
        <v>15</v>
      </c>
      <c r="P9" s="75">
        <v>16</v>
      </c>
      <c r="Q9" s="75">
        <v>17</v>
      </c>
      <c r="R9" s="75">
        <v>18</v>
      </c>
      <c r="S9" s="75">
        <v>19</v>
      </c>
      <c r="T9" s="75">
        <v>20</v>
      </c>
      <c r="U9" s="75">
        <v>21</v>
      </c>
      <c r="V9" s="75">
        <v>22</v>
      </c>
      <c r="W9" s="191">
        <v>23</v>
      </c>
      <c r="X9" s="191">
        <v>24</v>
      </c>
    </row>
    <row r="10" customFormat="1" ht="25" customHeight="1" spans="1:24">
      <c r="A10" s="192" t="str">
        <f t="shared" ref="A10:A73" si="0">"464001"&amp;" "&amp;"昆明市呈贡区人民政府乌龙街道办事处"</f>
        <v>464001 昆明市呈贡区人民政府乌龙街道办事处</v>
      </c>
      <c r="B10" s="193" t="str">
        <f t="shared" ref="B10:B73" si="1">"464001"&amp;" "&amp;"昆明市呈贡区人民政府乌龙街道办事处"</f>
        <v>464001 昆明市呈贡区人民政府乌龙街道办事处</v>
      </c>
      <c r="C10" s="178" t="s">
        <v>235</v>
      </c>
      <c r="D10" s="192" t="s">
        <v>236</v>
      </c>
      <c r="E10" s="194" t="s">
        <v>97</v>
      </c>
      <c r="F10" s="194" t="s">
        <v>98</v>
      </c>
      <c r="G10" s="194" t="s">
        <v>237</v>
      </c>
      <c r="H10" s="24" t="s">
        <v>238</v>
      </c>
      <c r="I10" s="112">
        <v>761328</v>
      </c>
      <c r="J10" s="112">
        <v>761328</v>
      </c>
      <c r="K10" s="112"/>
      <c r="L10" s="112"/>
      <c r="M10" s="112">
        <v>761328</v>
      </c>
      <c r="N10" s="112"/>
      <c r="O10" s="112"/>
      <c r="P10" s="112"/>
      <c r="Q10" s="112"/>
      <c r="R10" s="112"/>
      <c r="S10" s="112"/>
      <c r="T10" s="112"/>
      <c r="U10" s="112"/>
      <c r="V10" s="199"/>
      <c r="W10" s="200"/>
      <c r="X10" s="200"/>
    </row>
    <row r="11" customFormat="1" ht="21" customHeight="1" spans="1:24">
      <c r="A11" s="192" t="str">
        <f t="shared" si="0"/>
        <v>464001 昆明市呈贡区人民政府乌龙街道办事处</v>
      </c>
      <c r="B11" s="193" t="str">
        <f t="shared" si="1"/>
        <v>464001 昆明市呈贡区人民政府乌龙街道办事处</v>
      </c>
      <c r="C11" s="178" t="s">
        <v>235</v>
      </c>
      <c r="D11" s="192" t="s">
        <v>236</v>
      </c>
      <c r="E11" s="194" t="s">
        <v>97</v>
      </c>
      <c r="F11" s="194" t="s">
        <v>98</v>
      </c>
      <c r="G11" s="194" t="s">
        <v>239</v>
      </c>
      <c r="H11" s="24" t="s">
        <v>240</v>
      </c>
      <c r="I11" s="112">
        <v>120000</v>
      </c>
      <c r="J11" s="112">
        <v>120000</v>
      </c>
      <c r="K11" s="112"/>
      <c r="L11" s="112"/>
      <c r="M11" s="112">
        <v>120000</v>
      </c>
      <c r="N11" s="112"/>
      <c r="O11" s="112"/>
      <c r="P11" s="112"/>
      <c r="Q11" s="112"/>
      <c r="R11" s="112"/>
      <c r="S11" s="112"/>
      <c r="T11" s="112"/>
      <c r="U11" s="112"/>
      <c r="V11" s="199"/>
      <c r="W11" s="200"/>
      <c r="X11" s="200"/>
    </row>
    <row r="12" customFormat="1" ht="18" customHeight="1" spans="1:24">
      <c r="A12" s="192" t="str">
        <f t="shared" si="0"/>
        <v>464001 昆明市呈贡区人民政府乌龙街道办事处</v>
      </c>
      <c r="B12" s="193" t="str">
        <f t="shared" si="1"/>
        <v>464001 昆明市呈贡区人民政府乌龙街道办事处</v>
      </c>
      <c r="C12" s="178" t="s">
        <v>235</v>
      </c>
      <c r="D12" s="192" t="s">
        <v>236</v>
      </c>
      <c r="E12" s="194" t="s">
        <v>97</v>
      </c>
      <c r="F12" s="194" t="s">
        <v>98</v>
      </c>
      <c r="G12" s="194" t="s">
        <v>239</v>
      </c>
      <c r="H12" s="24" t="s">
        <v>240</v>
      </c>
      <c r="I12" s="112">
        <v>1215444</v>
      </c>
      <c r="J12" s="112">
        <v>1215444</v>
      </c>
      <c r="K12" s="112"/>
      <c r="L12" s="112"/>
      <c r="M12" s="112">
        <v>1215444</v>
      </c>
      <c r="N12" s="112"/>
      <c r="O12" s="112"/>
      <c r="P12" s="112"/>
      <c r="Q12" s="112"/>
      <c r="R12" s="112"/>
      <c r="S12" s="112"/>
      <c r="T12" s="112"/>
      <c r="U12" s="112"/>
      <c r="V12" s="199"/>
      <c r="W12" s="200"/>
      <c r="X12" s="200"/>
    </row>
    <row r="13" customFormat="1" ht="17.25" customHeight="1" spans="1:24">
      <c r="A13" s="192" t="str">
        <f t="shared" si="0"/>
        <v>464001 昆明市呈贡区人民政府乌龙街道办事处</v>
      </c>
      <c r="B13" s="193" t="str">
        <f t="shared" si="1"/>
        <v>464001 昆明市呈贡区人民政府乌龙街道办事处</v>
      </c>
      <c r="C13" s="178" t="s">
        <v>235</v>
      </c>
      <c r="D13" s="192" t="s">
        <v>236</v>
      </c>
      <c r="E13" s="194" t="s">
        <v>97</v>
      </c>
      <c r="F13" s="194" t="s">
        <v>98</v>
      </c>
      <c r="G13" s="194" t="s">
        <v>241</v>
      </c>
      <c r="H13" s="24" t="s">
        <v>242</v>
      </c>
      <c r="I13" s="112">
        <v>80000</v>
      </c>
      <c r="J13" s="112">
        <v>80000</v>
      </c>
      <c r="K13" s="112"/>
      <c r="L13" s="112"/>
      <c r="M13" s="112">
        <v>80000</v>
      </c>
      <c r="N13" s="112"/>
      <c r="O13" s="112"/>
      <c r="P13" s="112"/>
      <c r="Q13" s="112"/>
      <c r="R13" s="112"/>
      <c r="S13" s="112"/>
      <c r="T13" s="112"/>
      <c r="U13" s="112"/>
      <c r="V13" s="199"/>
      <c r="W13" s="200"/>
      <c r="X13" s="200"/>
    </row>
    <row r="14" customFormat="1" ht="17.25" customHeight="1" spans="1:24">
      <c r="A14" s="192" t="str">
        <f t="shared" si="0"/>
        <v>464001 昆明市呈贡区人民政府乌龙街道办事处</v>
      </c>
      <c r="B14" s="193" t="str">
        <f t="shared" si="1"/>
        <v>464001 昆明市呈贡区人民政府乌龙街道办事处</v>
      </c>
      <c r="C14" s="178" t="s">
        <v>243</v>
      </c>
      <c r="D14" s="192" t="s">
        <v>244</v>
      </c>
      <c r="E14" s="194" t="s">
        <v>97</v>
      </c>
      <c r="F14" s="194" t="s">
        <v>98</v>
      </c>
      <c r="G14" s="194" t="s">
        <v>241</v>
      </c>
      <c r="H14" s="24" t="s">
        <v>242</v>
      </c>
      <c r="I14" s="112">
        <v>440000</v>
      </c>
      <c r="J14" s="112">
        <v>440000</v>
      </c>
      <c r="K14" s="112"/>
      <c r="L14" s="112"/>
      <c r="M14" s="112">
        <v>440000</v>
      </c>
      <c r="N14" s="112"/>
      <c r="O14" s="112"/>
      <c r="P14" s="112"/>
      <c r="Q14" s="112"/>
      <c r="R14" s="112"/>
      <c r="S14" s="112"/>
      <c r="T14" s="112"/>
      <c r="U14" s="112"/>
      <c r="V14" s="199"/>
      <c r="W14" s="200"/>
      <c r="X14" s="200"/>
    </row>
    <row r="15" customFormat="1" ht="17.25" customHeight="1" spans="1:24">
      <c r="A15" s="192" t="str">
        <f t="shared" si="0"/>
        <v>464001 昆明市呈贡区人民政府乌龙街道办事处</v>
      </c>
      <c r="B15" s="193" t="str">
        <f t="shared" si="1"/>
        <v>464001 昆明市呈贡区人民政府乌龙街道办事处</v>
      </c>
      <c r="C15" s="178" t="s">
        <v>243</v>
      </c>
      <c r="D15" s="192" t="s">
        <v>244</v>
      </c>
      <c r="E15" s="194" t="s">
        <v>97</v>
      </c>
      <c r="F15" s="194" t="s">
        <v>98</v>
      </c>
      <c r="G15" s="194" t="s">
        <v>241</v>
      </c>
      <c r="H15" s="24" t="s">
        <v>242</v>
      </c>
      <c r="I15" s="112">
        <v>468480</v>
      </c>
      <c r="J15" s="112">
        <v>468480</v>
      </c>
      <c r="K15" s="112"/>
      <c r="L15" s="112"/>
      <c r="M15" s="112">
        <v>468480</v>
      </c>
      <c r="N15" s="112"/>
      <c r="O15" s="112"/>
      <c r="P15" s="112"/>
      <c r="Q15" s="112"/>
      <c r="R15" s="112"/>
      <c r="S15" s="112"/>
      <c r="T15" s="112"/>
      <c r="U15" s="112"/>
      <c r="V15" s="199"/>
      <c r="W15" s="200"/>
      <c r="X15" s="200"/>
    </row>
    <row r="16" customFormat="1" ht="17.25" customHeight="1" spans="1:24">
      <c r="A16" s="192" t="str">
        <f t="shared" si="0"/>
        <v>464001 昆明市呈贡区人民政府乌龙街道办事处</v>
      </c>
      <c r="B16" s="193" t="str">
        <f t="shared" si="1"/>
        <v>464001 昆明市呈贡区人民政府乌龙街道办事处</v>
      </c>
      <c r="C16" s="178" t="s">
        <v>245</v>
      </c>
      <c r="D16" s="192" t="s">
        <v>159</v>
      </c>
      <c r="E16" s="194" t="s">
        <v>158</v>
      </c>
      <c r="F16" s="194" t="s">
        <v>159</v>
      </c>
      <c r="G16" s="194" t="s">
        <v>239</v>
      </c>
      <c r="H16" s="24" t="s">
        <v>240</v>
      </c>
      <c r="I16" s="112">
        <v>42480</v>
      </c>
      <c r="J16" s="112">
        <v>42480</v>
      </c>
      <c r="K16" s="112"/>
      <c r="L16" s="112"/>
      <c r="M16" s="112">
        <v>42480</v>
      </c>
      <c r="N16" s="112"/>
      <c r="O16" s="112"/>
      <c r="P16" s="112"/>
      <c r="Q16" s="112"/>
      <c r="R16" s="112"/>
      <c r="S16" s="112"/>
      <c r="T16" s="112"/>
      <c r="U16" s="112"/>
      <c r="V16" s="199"/>
      <c r="W16" s="200"/>
      <c r="X16" s="200"/>
    </row>
    <row r="17" customFormat="1" ht="17.25" customHeight="1" spans="1:24">
      <c r="A17" s="192" t="str">
        <f t="shared" si="0"/>
        <v>464001 昆明市呈贡区人民政府乌龙街道办事处</v>
      </c>
      <c r="B17" s="193" t="str">
        <f t="shared" si="1"/>
        <v>464001 昆明市呈贡区人民政府乌龙街道办事处</v>
      </c>
      <c r="C17" s="178" t="s">
        <v>246</v>
      </c>
      <c r="D17" s="192" t="s">
        <v>247</v>
      </c>
      <c r="E17" s="194" t="s">
        <v>99</v>
      </c>
      <c r="F17" s="194" t="s">
        <v>100</v>
      </c>
      <c r="G17" s="194" t="s">
        <v>241</v>
      </c>
      <c r="H17" s="24" t="s">
        <v>242</v>
      </c>
      <c r="I17" s="112">
        <v>1710000</v>
      </c>
      <c r="J17" s="112">
        <v>1710000</v>
      </c>
      <c r="K17" s="112"/>
      <c r="L17" s="112"/>
      <c r="M17" s="112">
        <v>1710000</v>
      </c>
      <c r="N17" s="112"/>
      <c r="O17" s="112"/>
      <c r="P17" s="112"/>
      <c r="Q17" s="112"/>
      <c r="R17" s="112"/>
      <c r="S17" s="112"/>
      <c r="T17" s="112"/>
      <c r="U17" s="112"/>
      <c r="V17" s="199"/>
      <c r="W17" s="200"/>
      <c r="X17" s="200"/>
    </row>
    <row r="18" customFormat="1" ht="17.25" customHeight="1" spans="1:24">
      <c r="A18" s="192" t="str">
        <f t="shared" si="0"/>
        <v>464001 昆明市呈贡区人民政府乌龙街道办事处</v>
      </c>
      <c r="B18" s="193" t="str">
        <f t="shared" si="1"/>
        <v>464001 昆明市呈贡区人民政府乌龙街道办事处</v>
      </c>
      <c r="C18" s="178" t="s">
        <v>248</v>
      </c>
      <c r="D18" s="192" t="s">
        <v>249</v>
      </c>
      <c r="E18" s="194" t="s">
        <v>99</v>
      </c>
      <c r="F18" s="194" t="s">
        <v>100</v>
      </c>
      <c r="G18" s="194" t="s">
        <v>237</v>
      </c>
      <c r="H18" s="24" t="s">
        <v>238</v>
      </c>
      <c r="I18" s="112">
        <v>2112240</v>
      </c>
      <c r="J18" s="112">
        <v>2112240</v>
      </c>
      <c r="K18" s="112"/>
      <c r="L18" s="112"/>
      <c r="M18" s="112">
        <v>2112240</v>
      </c>
      <c r="N18" s="112"/>
      <c r="O18" s="112"/>
      <c r="P18" s="112"/>
      <c r="Q18" s="112"/>
      <c r="R18" s="112"/>
      <c r="S18" s="112"/>
      <c r="T18" s="112"/>
      <c r="U18" s="112"/>
      <c r="V18" s="199"/>
      <c r="W18" s="200"/>
      <c r="X18" s="200"/>
    </row>
    <row r="19" customFormat="1" ht="17.25" customHeight="1" spans="1:24">
      <c r="A19" s="192" t="str">
        <f t="shared" si="0"/>
        <v>464001 昆明市呈贡区人民政府乌龙街道办事处</v>
      </c>
      <c r="B19" s="193" t="str">
        <f t="shared" si="1"/>
        <v>464001 昆明市呈贡区人民政府乌龙街道办事处</v>
      </c>
      <c r="C19" s="178" t="s">
        <v>248</v>
      </c>
      <c r="D19" s="192" t="s">
        <v>249</v>
      </c>
      <c r="E19" s="194" t="s">
        <v>99</v>
      </c>
      <c r="F19" s="194" t="s">
        <v>100</v>
      </c>
      <c r="G19" s="194" t="s">
        <v>239</v>
      </c>
      <c r="H19" s="24" t="s">
        <v>240</v>
      </c>
      <c r="I19" s="112">
        <v>270000</v>
      </c>
      <c r="J19" s="112">
        <v>270000</v>
      </c>
      <c r="K19" s="112"/>
      <c r="L19" s="112"/>
      <c r="M19" s="112">
        <v>270000</v>
      </c>
      <c r="N19" s="112"/>
      <c r="O19" s="112"/>
      <c r="P19" s="112"/>
      <c r="Q19" s="112"/>
      <c r="R19" s="112"/>
      <c r="S19" s="112"/>
      <c r="T19" s="112"/>
      <c r="U19" s="112"/>
      <c r="V19" s="199"/>
      <c r="W19" s="200"/>
      <c r="X19" s="200"/>
    </row>
    <row r="20" customFormat="1" ht="17.25" customHeight="1" spans="1:24">
      <c r="A20" s="192" t="str">
        <f t="shared" si="0"/>
        <v>464001 昆明市呈贡区人民政府乌龙街道办事处</v>
      </c>
      <c r="B20" s="193" t="str">
        <f t="shared" si="1"/>
        <v>464001 昆明市呈贡区人民政府乌龙街道办事处</v>
      </c>
      <c r="C20" s="178" t="s">
        <v>248</v>
      </c>
      <c r="D20" s="192" t="s">
        <v>249</v>
      </c>
      <c r="E20" s="194" t="s">
        <v>99</v>
      </c>
      <c r="F20" s="194" t="s">
        <v>100</v>
      </c>
      <c r="G20" s="194" t="s">
        <v>239</v>
      </c>
      <c r="H20" s="24" t="s">
        <v>240</v>
      </c>
      <c r="I20" s="112">
        <v>60</v>
      </c>
      <c r="J20" s="112">
        <v>60</v>
      </c>
      <c r="K20" s="112"/>
      <c r="L20" s="112"/>
      <c r="M20" s="112">
        <v>60</v>
      </c>
      <c r="N20" s="112"/>
      <c r="O20" s="112"/>
      <c r="P20" s="112"/>
      <c r="Q20" s="112"/>
      <c r="R20" s="112"/>
      <c r="S20" s="112"/>
      <c r="T20" s="112"/>
      <c r="U20" s="112"/>
      <c r="V20" s="199"/>
      <c r="W20" s="200"/>
      <c r="X20" s="200"/>
    </row>
    <row r="21" customFormat="1" ht="17.25" customHeight="1" spans="1:24">
      <c r="A21" s="192" t="str">
        <f t="shared" si="0"/>
        <v>464001 昆明市呈贡区人民政府乌龙街道办事处</v>
      </c>
      <c r="B21" s="193" t="str">
        <f t="shared" si="1"/>
        <v>464001 昆明市呈贡区人民政府乌龙街道办事处</v>
      </c>
      <c r="C21" s="178" t="s">
        <v>248</v>
      </c>
      <c r="D21" s="192" t="s">
        <v>249</v>
      </c>
      <c r="E21" s="194" t="s">
        <v>99</v>
      </c>
      <c r="F21" s="194" t="s">
        <v>100</v>
      </c>
      <c r="G21" s="194" t="s">
        <v>241</v>
      </c>
      <c r="H21" s="24" t="s">
        <v>242</v>
      </c>
      <c r="I21" s="112">
        <v>180000</v>
      </c>
      <c r="J21" s="112">
        <v>180000</v>
      </c>
      <c r="K21" s="112"/>
      <c r="L21" s="112"/>
      <c r="M21" s="112">
        <v>180000</v>
      </c>
      <c r="N21" s="112"/>
      <c r="O21" s="112"/>
      <c r="P21" s="112"/>
      <c r="Q21" s="112"/>
      <c r="R21" s="112"/>
      <c r="S21" s="112"/>
      <c r="T21" s="112"/>
      <c r="U21" s="112"/>
      <c r="V21" s="199"/>
      <c r="W21" s="200"/>
      <c r="X21" s="200"/>
    </row>
    <row r="22" customFormat="1" ht="17.25" customHeight="1" spans="1:24">
      <c r="A22" s="192" t="str">
        <f t="shared" si="0"/>
        <v>464001 昆明市呈贡区人民政府乌龙街道办事处</v>
      </c>
      <c r="B22" s="193" t="str">
        <f t="shared" si="1"/>
        <v>464001 昆明市呈贡区人民政府乌龙街道办事处</v>
      </c>
      <c r="C22" s="178" t="s">
        <v>248</v>
      </c>
      <c r="D22" s="192" t="s">
        <v>249</v>
      </c>
      <c r="E22" s="194" t="s">
        <v>99</v>
      </c>
      <c r="F22" s="194" t="s">
        <v>100</v>
      </c>
      <c r="G22" s="194" t="s">
        <v>250</v>
      </c>
      <c r="H22" s="24" t="s">
        <v>251</v>
      </c>
      <c r="I22" s="112">
        <v>1741164</v>
      </c>
      <c r="J22" s="112">
        <v>1741164</v>
      </c>
      <c r="K22" s="112"/>
      <c r="L22" s="112"/>
      <c r="M22" s="112">
        <v>1741164</v>
      </c>
      <c r="N22" s="112"/>
      <c r="O22" s="112"/>
      <c r="P22" s="112"/>
      <c r="Q22" s="112"/>
      <c r="R22" s="112"/>
      <c r="S22" s="112"/>
      <c r="T22" s="112"/>
      <c r="U22" s="112"/>
      <c r="V22" s="199"/>
      <c r="W22" s="200"/>
      <c r="X22" s="200"/>
    </row>
    <row r="23" customFormat="1" ht="17.25" customHeight="1" spans="1:24">
      <c r="A23" s="192" t="str">
        <f t="shared" si="0"/>
        <v>464001 昆明市呈贡区人民政府乌龙街道办事处</v>
      </c>
      <c r="B23" s="193" t="str">
        <f t="shared" si="1"/>
        <v>464001 昆明市呈贡区人民政府乌龙街道办事处</v>
      </c>
      <c r="C23" s="178" t="s">
        <v>248</v>
      </c>
      <c r="D23" s="192" t="s">
        <v>249</v>
      </c>
      <c r="E23" s="194" t="s">
        <v>99</v>
      </c>
      <c r="F23" s="194" t="s">
        <v>100</v>
      </c>
      <c r="G23" s="194" t="s">
        <v>250</v>
      </c>
      <c r="H23" s="24" t="s">
        <v>251</v>
      </c>
      <c r="I23" s="112">
        <v>1273260</v>
      </c>
      <c r="J23" s="112">
        <v>1273260</v>
      </c>
      <c r="K23" s="112"/>
      <c r="L23" s="112"/>
      <c r="M23" s="112">
        <v>1273260</v>
      </c>
      <c r="N23" s="112"/>
      <c r="O23" s="112"/>
      <c r="P23" s="112"/>
      <c r="Q23" s="112"/>
      <c r="R23" s="112"/>
      <c r="S23" s="112"/>
      <c r="T23" s="112"/>
      <c r="U23" s="112"/>
      <c r="V23" s="199"/>
      <c r="W23" s="200"/>
      <c r="X23" s="200"/>
    </row>
    <row r="24" customFormat="1" ht="17.25" customHeight="1" spans="1:24">
      <c r="A24" s="192" t="str">
        <f t="shared" si="0"/>
        <v>464001 昆明市呈贡区人民政府乌龙街道办事处</v>
      </c>
      <c r="B24" s="193" t="str">
        <f t="shared" si="1"/>
        <v>464001 昆明市呈贡区人民政府乌龙街道办事处</v>
      </c>
      <c r="C24" s="178" t="s">
        <v>252</v>
      </c>
      <c r="D24" s="192" t="s">
        <v>253</v>
      </c>
      <c r="E24" s="194" t="s">
        <v>99</v>
      </c>
      <c r="F24" s="194" t="s">
        <v>100</v>
      </c>
      <c r="G24" s="194" t="s">
        <v>254</v>
      </c>
      <c r="H24" s="24" t="s">
        <v>255</v>
      </c>
      <c r="I24" s="112">
        <v>40500</v>
      </c>
      <c r="J24" s="112">
        <v>40500</v>
      </c>
      <c r="K24" s="112"/>
      <c r="L24" s="112"/>
      <c r="M24" s="112">
        <v>40500</v>
      </c>
      <c r="N24" s="112"/>
      <c r="O24" s="112"/>
      <c r="P24" s="112"/>
      <c r="Q24" s="112"/>
      <c r="R24" s="112"/>
      <c r="S24" s="112"/>
      <c r="T24" s="112"/>
      <c r="U24" s="112"/>
      <c r="V24" s="199"/>
      <c r="W24" s="200"/>
      <c r="X24" s="200"/>
    </row>
    <row r="25" customFormat="1" ht="17.25" customHeight="1" spans="1:24">
      <c r="A25" s="192" t="str">
        <f t="shared" si="0"/>
        <v>464001 昆明市呈贡区人民政府乌龙街道办事处</v>
      </c>
      <c r="B25" s="193" t="str">
        <f t="shared" si="1"/>
        <v>464001 昆明市呈贡区人民政府乌龙街道办事处</v>
      </c>
      <c r="C25" s="178" t="s">
        <v>252</v>
      </c>
      <c r="D25" s="192" t="s">
        <v>253</v>
      </c>
      <c r="E25" s="194" t="s">
        <v>117</v>
      </c>
      <c r="F25" s="194" t="s">
        <v>118</v>
      </c>
      <c r="G25" s="194" t="s">
        <v>256</v>
      </c>
      <c r="H25" s="24" t="s">
        <v>257</v>
      </c>
      <c r="I25" s="112">
        <v>905400</v>
      </c>
      <c r="J25" s="112">
        <v>905400</v>
      </c>
      <c r="K25" s="112"/>
      <c r="L25" s="112"/>
      <c r="M25" s="112">
        <v>905400</v>
      </c>
      <c r="N25" s="112"/>
      <c r="O25" s="112"/>
      <c r="P25" s="112"/>
      <c r="Q25" s="112"/>
      <c r="R25" s="112"/>
      <c r="S25" s="112"/>
      <c r="T25" s="112"/>
      <c r="U25" s="112"/>
      <c r="V25" s="199"/>
      <c r="W25" s="200"/>
      <c r="X25" s="200"/>
    </row>
    <row r="26" customFormat="1" ht="17.25" customHeight="1" spans="1:24">
      <c r="A26" s="192" t="str">
        <f t="shared" si="0"/>
        <v>464001 昆明市呈贡区人民政府乌龙街道办事处</v>
      </c>
      <c r="B26" s="193" t="str">
        <f t="shared" si="1"/>
        <v>464001 昆明市呈贡区人民政府乌龙街道办事处</v>
      </c>
      <c r="C26" s="178" t="s">
        <v>252</v>
      </c>
      <c r="D26" s="192" t="s">
        <v>253</v>
      </c>
      <c r="E26" s="194" t="s">
        <v>117</v>
      </c>
      <c r="F26" s="194" t="s">
        <v>118</v>
      </c>
      <c r="G26" s="194" t="s">
        <v>256</v>
      </c>
      <c r="H26" s="24" t="s">
        <v>257</v>
      </c>
      <c r="I26" s="112">
        <v>434000</v>
      </c>
      <c r="J26" s="112">
        <v>434000</v>
      </c>
      <c r="K26" s="112"/>
      <c r="L26" s="112"/>
      <c r="M26" s="112">
        <v>434000</v>
      </c>
      <c r="N26" s="112"/>
      <c r="O26" s="112"/>
      <c r="P26" s="112"/>
      <c r="Q26" s="112"/>
      <c r="R26" s="112"/>
      <c r="S26" s="112"/>
      <c r="T26" s="112"/>
      <c r="U26" s="112"/>
      <c r="V26" s="199"/>
      <c r="W26" s="200"/>
      <c r="X26" s="200"/>
    </row>
    <row r="27" customFormat="1" ht="17.25" customHeight="1" spans="1:24">
      <c r="A27" s="192" t="str">
        <f t="shared" si="0"/>
        <v>464001 昆明市呈贡区人民政府乌龙街道办事处</v>
      </c>
      <c r="B27" s="193" t="str">
        <f t="shared" si="1"/>
        <v>464001 昆明市呈贡区人民政府乌龙街道办事处</v>
      </c>
      <c r="C27" s="178" t="s">
        <v>252</v>
      </c>
      <c r="D27" s="192" t="s">
        <v>253</v>
      </c>
      <c r="E27" s="194" t="s">
        <v>119</v>
      </c>
      <c r="F27" s="194" t="s">
        <v>120</v>
      </c>
      <c r="G27" s="194" t="s">
        <v>258</v>
      </c>
      <c r="H27" s="24" t="s">
        <v>259</v>
      </c>
      <c r="I27" s="112">
        <v>200000</v>
      </c>
      <c r="J27" s="112">
        <v>200000</v>
      </c>
      <c r="K27" s="112"/>
      <c r="L27" s="112"/>
      <c r="M27" s="112">
        <v>200000</v>
      </c>
      <c r="N27" s="112"/>
      <c r="O27" s="112"/>
      <c r="P27" s="112"/>
      <c r="Q27" s="112"/>
      <c r="R27" s="112"/>
      <c r="S27" s="112"/>
      <c r="T27" s="112"/>
      <c r="U27" s="112"/>
      <c r="V27" s="199"/>
      <c r="W27" s="200"/>
      <c r="X27" s="200"/>
    </row>
    <row r="28" customFormat="1" ht="17.25" customHeight="1" spans="1:24">
      <c r="A28" s="192" t="str">
        <f t="shared" si="0"/>
        <v>464001 昆明市呈贡区人民政府乌龙街道办事处</v>
      </c>
      <c r="B28" s="193" t="str">
        <f t="shared" si="1"/>
        <v>464001 昆明市呈贡区人民政府乌龙街道办事处</v>
      </c>
      <c r="C28" s="178" t="s">
        <v>252</v>
      </c>
      <c r="D28" s="192" t="s">
        <v>253</v>
      </c>
      <c r="E28" s="194" t="s">
        <v>129</v>
      </c>
      <c r="F28" s="194" t="s">
        <v>130</v>
      </c>
      <c r="G28" s="194" t="s">
        <v>260</v>
      </c>
      <c r="H28" s="24" t="s">
        <v>261</v>
      </c>
      <c r="I28" s="112">
        <v>214400</v>
      </c>
      <c r="J28" s="112">
        <v>214400</v>
      </c>
      <c r="K28" s="112"/>
      <c r="L28" s="112"/>
      <c r="M28" s="112">
        <v>214400</v>
      </c>
      <c r="N28" s="112"/>
      <c r="O28" s="112"/>
      <c r="P28" s="112"/>
      <c r="Q28" s="112"/>
      <c r="R28" s="112"/>
      <c r="S28" s="112"/>
      <c r="T28" s="112"/>
      <c r="U28" s="112"/>
      <c r="V28" s="199"/>
      <c r="W28" s="200"/>
      <c r="X28" s="200"/>
    </row>
    <row r="29" customFormat="1" ht="17.25" customHeight="1" spans="1:24">
      <c r="A29" s="192" t="str">
        <f t="shared" si="0"/>
        <v>464001 昆明市呈贡区人民政府乌龙街道办事处</v>
      </c>
      <c r="B29" s="193" t="str">
        <f t="shared" si="1"/>
        <v>464001 昆明市呈贡区人民政府乌龙街道办事处</v>
      </c>
      <c r="C29" s="178" t="s">
        <v>252</v>
      </c>
      <c r="D29" s="192" t="s">
        <v>253</v>
      </c>
      <c r="E29" s="194" t="s">
        <v>131</v>
      </c>
      <c r="F29" s="194" t="s">
        <v>132</v>
      </c>
      <c r="G29" s="194" t="s">
        <v>260</v>
      </c>
      <c r="H29" s="24" t="s">
        <v>261</v>
      </c>
      <c r="I29" s="112">
        <v>446850</v>
      </c>
      <c r="J29" s="112">
        <v>446850</v>
      </c>
      <c r="K29" s="112"/>
      <c r="L29" s="112"/>
      <c r="M29" s="112">
        <v>446850</v>
      </c>
      <c r="N29" s="112"/>
      <c r="O29" s="112"/>
      <c r="P29" s="112"/>
      <c r="Q29" s="112"/>
      <c r="R29" s="112"/>
      <c r="S29" s="112"/>
      <c r="T29" s="112"/>
      <c r="U29" s="112"/>
      <c r="V29" s="199"/>
      <c r="W29" s="200"/>
      <c r="X29" s="200"/>
    </row>
    <row r="30" customFormat="1" ht="17.25" customHeight="1" spans="1:24">
      <c r="A30" s="192" t="str">
        <f t="shared" si="0"/>
        <v>464001 昆明市呈贡区人民政府乌龙街道办事处</v>
      </c>
      <c r="B30" s="193" t="str">
        <f t="shared" si="1"/>
        <v>464001 昆明市呈贡区人民政府乌龙街道办事处</v>
      </c>
      <c r="C30" s="178" t="s">
        <v>252</v>
      </c>
      <c r="D30" s="192" t="s">
        <v>253</v>
      </c>
      <c r="E30" s="194" t="s">
        <v>133</v>
      </c>
      <c r="F30" s="194" t="s">
        <v>134</v>
      </c>
      <c r="G30" s="194" t="s">
        <v>262</v>
      </c>
      <c r="H30" s="24" t="s">
        <v>263</v>
      </c>
      <c r="I30" s="112">
        <v>180900</v>
      </c>
      <c r="J30" s="112">
        <v>180900</v>
      </c>
      <c r="K30" s="112"/>
      <c r="L30" s="112"/>
      <c r="M30" s="112">
        <v>180900</v>
      </c>
      <c r="N30" s="112"/>
      <c r="O30" s="112"/>
      <c r="P30" s="112"/>
      <c r="Q30" s="112"/>
      <c r="R30" s="112"/>
      <c r="S30" s="112"/>
      <c r="T30" s="112"/>
      <c r="U30" s="112"/>
      <c r="V30" s="199"/>
      <c r="W30" s="200"/>
      <c r="X30" s="200"/>
    </row>
    <row r="31" customFormat="1" ht="17.25" customHeight="1" spans="1:24">
      <c r="A31" s="192" t="str">
        <f t="shared" si="0"/>
        <v>464001 昆明市呈贡区人民政府乌龙街道办事处</v>
      </c>
      <c r="B31" s="193" t="str">
        <f t="shared" si="1"/>
        <v>464001 昆明市呈贡区人民政府乌龙街道办事处</v>
      </c>
      <c r="C31" s="178" t="s">
        <v>252</v>
      </c>
      <c r="D31" s="192" t="s">
        <v>253</v>
      </c>
      <c r="E31" s="194" t="s">
        <v>133</v>
      </c>
      <c r="F31" s="194" t="s">
        <v>134</v>
      </c>
      <c r="G31" s="194" t="s">
        <v>262</v>
      </c>
      <c r="H31" s="24" t="s">
        <v>263</v>
      </c>
      <c r="I31" s="112">
        <v>339200</v>
      </c>
      <c r="J31" s="112">
        <v>339200</v>
      </c>
      <c r="K31" s="112"/>
      <c r="L31" s="112"/>
      <c r="M31" s="112">
        <v>339200</v>
      </c>
      <c r="N31" s="112"/>
      <c r="O31" s="112"/>
      <c r="P31" s="112"/>
      <c r="Q31" s="112"/>
      <c r="R31" s="112"/>
      <c r="S31" s="112"/>
      <c r="T31" s="112"/>
      <c r="U31" s="112"/>
      <c r="V31" s="199"/>
      <c r="W31" s="200"/>
      <c r="X31" s="200"/>
    </row>
    <row r="32" customFormat="1" ht="17.25" customHeight="1" spans="1:24">
      <c r="A32" s="192" t="str">
        <f t="shared" si="0"/>
        <v>464001 昆明市呈贡区人民政府乌龙街道办事处</v>
      </c>
      <c r="B32" s="193" t="str">
        <f t="shared" si="1"/>
        <v>464001 昆明市呈贡区人民政府乌龙街道办事处</v>
      </c>
      <c r="C32" s="178" t="s">
        <v>252</v>
      </c>
      <c r="D32" s="192" t="s">
        <v>253</v>
      </c>
      <c r="E32" s="194" t="s">
        <v>135</v>
      </c>
      <c r="F32" s="194" t="s">
        <v>136</v>
      </c>
      <c r="G32" s="194" t="s">
        <v>254</v>
      </c>
      <c r="H32" s="24" t="s">
        <v>255</v>
      </c>
      <c r="I32" s="112">
        <v>27401</v>
      </c>
      <c r="J32" s="112">
        <v>27401</v>
      </c>
      <c r="K32" s="112"/>
      <c r="L32" s="112"/>
      <c r="M32" s="112">
        <v>27401</v>
      </c>
      <c r="N32" s="112"/>
      <c r="O32" s="112"/>
      <c r="P32" s="112"/>
      <c r="Q32" s="112"/>
      <c r="R32" s="112"/>
      <c r="S32" s="112"/>
      <c r="T32" s="112"/>
      <c r="U32" s="112"/>
      <c r="V32" s="199"/>
      <c r="W32" s="200"/>
      <c r="X32" s="200"/>
    </row>
    <row r="33" customFormat="1" ht="17.25" customHeight="1" spans="1:24">
      <c r="A33" s="192" t="str">
        <f t="shared" si="0"/>
        <v>464001 昆明市呈贡区人民政府乌龙街道办事处</v>
      </c>
      <c r="B33" s="193" t="str">
        <f t="shared" si="1"/>
        <v>464001 昆明市呈贡区人民政府乌龙街道办事处</v>
      </c>
      <c r="C33" s="178" t="s">
        <v>252</v>
      </c>
      <c r="D33" s="192" t="s">
        <v>253</v>
      </c>
      <c r="E33" s="194" t="s">
        <v>135</v>
      </c>
      <c r="F33" s="194" t="s">
        <v>136</v>
      </c>
      <c r="G33" s="194" t="s">
        <v>254</v>
      </c>
      <c r="H33" s="24" t="s">
        <v>255</v>
      </c>
      <c r="I33" s="112">
        <v>13959</v>
      </c>
      <c r="J33" s="112">
        <v>13959</v>
      </c>
      <c r="K33" s="112"/>
      <c r="L33" s="112"/>
      <c r="M33" s="112">
        <v>13959</v>
      </c>
      <c r="N33" s="112"/>
      <c r="O33" s="112"/>
      <c r="P33" s="112"/>
      <c r="Q33" s="112"/>
      <c r="R33" s="112"/>
      <c r="S33" s="112"/>
      <c r="T33" s="112"/>
      <c r="U33" s="112"/>
      <c r="V33" s="199"/>
      <c r="W33" s="200"/>
      <c r="X33" s="200"/>
    </row>
    <row r="34" customFormat="1" ht="17.25" customHeight="1" spans="1:24">
      <c r="A34" s="192" t="str">
        <f t="shared" si="0"/>
        <v>464001 昆明市呈贡区人民政府乌龙街道办事处</v>
      </c>
      <c r="B34" s="193" t="str">
        <f t="shared" si="1"/>
        <v>464001 昆明市呈贡区人民政府乌龙街道办事处</v>
      </c>
      <c r="C34" s="178" t="s">
        <v>252</v>
      </c>
      <c r="D34" s="192" t="s">
        <v>253</v>
      </c>
      <c r="E34" s="194" t="s">
        <v>135</v>
      </c>
      <c r="F34" s="194" t="s">
        <v>136</v>
      </c>
      <c r="G34" s="194" t="s">
        <v>254</v>
      </c>
      <c r="H34" s="24" t="s">
        <v>255</v>
      </c>
      <c r="I34" s="112">
        <v>21060</v>
      </c>
      <c r="J34" s="112">
        <v>21060</v>
      </c>
      <c r="K34" s="112"/>
      <c r="L34" s="112"/>
      <c r="M34" s="112">
        <v>21060</v>
      </c>
      <c r="N34" s="112"/>
      <c r="O34" s="112"/>
      <c r="P34" s="112"/>
      <c r="Q34" s="112"/>
      <c r="R34" s="112"/>
      <c r="S34" s="112"/>
      <c r="T34" s="112"/>
      <c r="U34" s="112"/>
      <c r="V34" s="199"/>
      <c r="W34" s="200"/>
      <c r="X34" s="200"/>
    </row>
    <row r="35" customFormat="1" ht="17.25" customHeight="1" spans="1:24">
      <c r="A35" s="192" t="str">
        <f t="shared" si="0"/>
        <v>464001 昆明市呈贡区人民政府乌龙街道办事处</v>
      </c>
      <c r="B35" s="193" t="str">
        <f t="shared" si="1"/>
        <v>464001 昆明市呈贡区人民政府乌龙街道办事处</v>
      </c>
      <c r="C35" s="178" t="s">
        <v>252</v>
      </c>
      <c r="D35" s="192" t="s">
        <v>253</v>
      </c>
      <c r="E35" s="194" t="s">
        <v>135</v>
      </c>
      <c r="F35" s="194" t="s">
        <v>136</v>
      </c>
      <c r="G35" s="194" t="s">
        <v>254</v>
      </c>
      <c r="H35" s="24" t="s">
        <v>255</v>
      </c>
      <c r="I35" s="112">
        <v>4880</v>
      </c>
      <c r="J35" s="112">
        <v>4880</v>
      </c>
      <c r="K35" s="112"/>
      <c r="L35" s="112"/>
      <c r="M35" s="112">
        <v>4880</v>
      </c>
      <c r="N35" s="112"/>
      <c r="O35" s="112"/>
      <c r="P35" s="112"/>
      <c r="Q35" s="112"/>
      <c r="R35" s="112"/>
      <c r="S35" s="112"/>
      <c r="T35" s="112"/>
      <c r="U35" s="112"/>
      <c r="V35" s="199"/>
      <c r="W35" s="200"/>
      <c r="X35" s="200"/>
    </row>
    <row r="36" customFormat="1" ht="17.25" customHeight="1" spans="1:24">
      <c r="A36" s="192" t="str">
        <f t="shared" si="0"/>
        <v>464001 昆明市呈贡区人民政府乌龙街道办事处</v>
      </c>
      <c r="B36" s="193" t="str">
        <f t="shared" si="1"/>
        <v>464001 昆明市呈贡区人民政府乌龙街道办事处</v>
      </c>
      <c r="C36" s="178" t="s">
        <v>264</v>
      </c>
      <c r="D36" s="192" t="s">
        <v>157</v>
      </c>
      <c r="E36" s="194" t="s">
        <v>156</v>
      </c>
      <c r="F36" s="194" t="s">
        <v>157</v>
      </c>
      <c r="G36" s="194" t="s">
        <v>265</v>
      </c>
      <c r="H36" s="24" t="s">
        <v>157</v>
      </c>
      <c r="I36" s="112">
        <v>1140948</v>
      </c>
      <c r="J36" s="112">
        <v>1140948</v>
      </c>
      <c r="K36" s="112"/>
      <c r="L36" s="112"/>
      <c r="M36" s="112">
        <v>1140948</v>
      </c>
      <c r="N36" s="112"/>
      <c r="O36" s="112"/>
      <c r="P36" s="112"/>
      <c r="Q36" s="112"/>
      <c r="R36" s="112"/>
      <c r="S36" s="112"/>
      <c r="T36" s="112"/>
      <c r="U36" s="112"/>
      <c r="V36" s="199"/>
      <c r="W36" s="200"/>
      <c r="X36" s="200"/>
    </row>
    <row r="37" customFormat="1" ht="17.25" customHeight="1" spans="1:24">
      <c r="A37" s="192" t="str">
        <f t="shared" si="0"/>
        <v>464001 昆明市呈贡区人民政府乌龙街道办事处</v>
      </c>
      <c r="B37" s="193" t="str">
        <f t="shared" si="1"/>
        <v>464001 昆明市呈贡区人民政府乌龙街道办事处</v>
      </c>
      <c r="C37" s="178" t="s">
        <v>266</v>
      </c>
      <c r="D37" s="192" t="s">
        <v>267</v>
      </c>
      <c r="E37" s="194" t="s">
        <v>123</v>
      </c>
      <c r="F37" s="194" t="s">
        <v>124</v>
      </c>
      <c r="G37" s="194" t="s">
        <v>268</v>
      </c>
      <c r="H37" s="24" t="s">
        <v>269</v>
      </c>
      <c r="I37" s="112">
        <v>4536</v>
      </c>
      <c r="J37" s="112">
        <v>4536</v>
      </c>
      <c r="K37" s="112"/>
      <c r="L37" s="112"/>
      <c r="M37" s="112">
        <v>4536</v>
      </c>
      <c r="N37" s="112"/>
      <c r="O37" s="112"/>
      <c r="P37" s="112"/>
      <c r="Q37" s="112"/>
      <c r="R37" s="112"/>
      <c r="S37" s="112"/>
      <c r="T37" s="112"/>
      <c r="U37" s="112"/>
      <c r="V37" s="199"/>
      <c r="W37" s="200"/>
      <c r="X37" s="200"/>
    </row>
    <row r="38" customFormat="1" ht="17.25" customHeight="1" spans="1:24">
      <c r="A38" s="192" t="str">
        <f t="shared" si="0"/>
        <v>464001 昆明市呈贡区人民政府乌龙街道办事处</v>
      </c>
      <c r="B38" s="193" t="str">
        <f t="shared" si="1"/>
        <v>464001 昆明市呈贡区人民政府乌龙街道办事处</v>
      </c>
      <c r="C38" s="178" t="s">
        <v>270</v>
      </c>
      <c r="D38" s="192" t="s">
        <v>271</v>
      </c>
      <c r="E38" s="194" t="s">
        <v>97</v>
      </c>
      <c r="F38" s="194" t="s">
        <v>98</v>
      </c>
      <c r="G38" s="194" t="s">
        <v>268</v>
      </c>
      <c r="H38" s="24" t="s">
        <v>269</v>
      </c>
      <c r="I38" s="112">
        <v>4800</v>
      </c>
      <c r="J38" s="112">
        <v>4800</v>
      </c>
      <c r="K38" s="112"/>
      <c r="L38" s="112"/>
      <c r="M38" s="112">
        <v>4800</v>
      </c>
      <c r="N38" s="112"/>
      <c r="O38" s="112"/>
      <c r="P38" s="112"/>
      <c r="Q38" s="112"/>
      <c r="R38" s="112"/>
      <c r="S38" s="112"/>
      <c r="T38" s="112"/>
      <c r="U38" s="112"/>
      <c r="V38" s="199"/>
      <c r="W38" s="200"/>
      <c r="X38" s="200"/>
    </row>
    <row r="39" customFormat="1" ht="17.25" customHeight="1" spans="1:24">
      <c r="A39" s="192" t="str">
        <f t="shared" si="0"/>
        <v>464001 昆明市呈贡区人民政府乌龙街道办事处</v>
      </c>
      <c r="B39" s="193" t="str">
        <f t="shared" si="1"/>
        <v>464001 昆明市呈贡区人民政府乌龙街道办事处</v>
      </c>
      <c r="C39" s="178" t="s">
        <v>270</v>
      </c>
      <c r="D39" s="192" t="s">
        <v>271</v>
      </c>
      <c r="E39" s="194" t="s">
        <v>97</v>
      </c>
      <c r="F39" s="194" t="s">
        <v>98</v>
      </c>
      <c r="G39" s="194" t="s">
        <v>268</v>
      </c>
      <c r="H39" s="24" t="s">
        <v>269</v>
      </c>
      <c r="I39" s="112">
        <v>4800</v>
      </c>
      <c r="J39" s="112">
        <v>4800</v>
      </c>
      <c r="K39" s="112"/>
      <c r="L39" s="112"/>
      <c r="M39" s="112">
        <v>4800</v>
      </c>
      <c r="N39" s="112"/>
      <c r="O39" s="112"/>
      <c r="P39" s="112"/>
      <c r="Q39" s="112"/>
      <c r="R39" s="112"/>
      <c r="S39" s="112"/>
      <c r="T39" s="112"/>
      <c r="U39" s="112"/>
      <c r="V39" s="199"/>
      <c r="W39" s="200"/>
      <c r="X39" s="200"/>
    </row>
    <row r="40" customFormat="1" ht="17.25" customHeight="1" spans="1:24">
      <c r="A40" s="192" t="str">
        <f t="shared" si="0"/>
        <v>464001 昆明市呈贡区人民政府乌龙街道办事处</v>
      </c>
      <c r="B40" s="193" t="str">
        <f t="shared" si="1"/>
        <v>464001 昆明市呈贡区人民政府乌龙街道办事处</v>
      </c>
      <c r="C40" s="178" t="s">
        <v>270</v>
      </c>
      <c r="D40" s="192" t="s">
        <v>271</v>
      </c>
      <c r="E40" s="194" t="s">
        <v>97</v>
      </c>
      <c r="F40" s="194" t="s">
        <v>98</v>
      </c>
      <c r="G40" s="194" t="s">
        <v>268</v>
      </c>
      <c r="H40" s="24" t="s">
        <v>269</v>
      </c>
      <c r="I40" s="112">
        <v>4800</v>
      </c>
      <c r="J40" s="112">
        <v>4800</v>
      </c>
      <c r="K40" s="112"/>
      <c r="L40" s="112"/>
      <c r="M40" s="112">
        <v>4800</v>
      </c>
      <c r="N40" s="112"/>
      <c r="O40" s="112"/>
      <c r="P40" s="112"/>
      <c r="Q40" s="112"/>
      <c r="R40" s="112"/>
      <c r="S40" s="112"/>
      <c r="T40" s="112"/>
      <c r="U40" s="112"/>
      <c r="V40" s="199"/>
      <c r="W40" s="200"/>
      <c r="X40" s="200"/>
    </row>
    <row r="41" customFormat="1" ht="17.25" customHeight="1" spans="1:24">
      <c r="A41" s="192" t="str">
        <f t="shared" si="0"/>
        <v>464001 昆明市呈贡区人民政府乌龙街道办事处</v>
      </c>
      <c r="B41" s="193" t="str">
        <f t="shared" si="1"/>
        <v>464001 昆明市呈贡区人民政府乌龙街道办事处</v>
      </c>
      <c r="C41" s="178" t="s">
        <v>270</v>
      </c>
      <c r="D41" s="192" t="s">
        <v>271</v>
      </c>
      <c r="E41" s="194" t="s">
        <v>97</v>
      </c>
      <c r="F41" s="194" t="s">
        <v>98</v>
      </c>
      <c r="G41" s="194" t="s">
        <v>268</v>
      </c>
      <c r="H41" s="24" t="s">
        <v>269</v>
      </c>
      <c r="I41" s="112">
        <v>4800</v>
      </c>
      <c r="J41" s="112">
        <v>4800</v>
      </c>
      <c r="K41" s="112"/>
      <c r="L41" s="112"/>
      <c r="M41" s="112">
        <v>4800</v>
      </c>
      <c r="N41" s="112"/>
      <c r="O41" s="112"/>
      <c r="P41" s="112"/>
      <c r="Q41" s="112"/>
      <c r="R41" s="112"/>
      <c r="S41" s="112"/>
      <c r="T41" s="112"/>
      <c r="U41" s="112"/>
      <c r="V41" s="199"/>
      <c r="W41" s="200"/>
      <c r="X41" s="200"/>
    </row>
    <row r="42" customFormat="1" ht="17.25" customHeight="1" spans="1:24">
      <c r="A42" s="192" t="str">
        <f t="shared" si="0"/>
        <v>464001 昆明市呈贡区人民政府乌龙街道办事处</v>
      </c>
      <c r="B42" s="193" t="str">
        <f t="shared" si="1"/>
        <v>464001 昆明市呈贡区人民政府乌龙街道办事处</v>
      </c>
      <c r="C42" s="178" t="s">
        <v>270</v>
      </c>
      <c r="D42" s="192" t="s">
        <v>271</v>
      </c>
      <c r="E42" s="194" t="s">
        <v>97</v>
      </c>
      <c r="F42" s="194" t="s">
        <v>98</v>
      </c>
      <c r="G42" s="194" t="s">
        <v>268</v>
      </c>
      <c r="H42" s="24" t="s">
        <v>269</v>
      </c>
      <c r="I42" s="112">
        <v>7200</v>
      </c>
      <c r="J42" s="112">
        <v>7200</v>
      </c>
      <c r="K42" s="112"/>
      <c r="L42" s="112"/>
      <c r="M42" s="112">
        <v>7200</v>
      </c>
      <c r="N42" s="112"/>
      <c r="O42" s="112"/>
      <c r="P42" s="112"/>
      <c r="Q42" s="112"/>
      <c r="R42" s="112"/>
      <c r="S42" s="112"/>
      <c r="T42" s="112"/>
      <c r="U42" s="112"/>
      <c r="V42" s="199"/>
      <c r="W42" s="200"/>
      <c r="X42" s="200"/>
    </row>
    <row r="43" customFormat="1" ht="17.25" customHeight="1" spans="1:24">
      <c r="A43" s="192" t="str">
        <f t="shared" si="0"/>
        <v>464001 昆明市呈贡区人民政府乌龙街道办事处</v>
      </c>
      <c r="B43" s="193" t="str">
        <f t="shared" si="1"/>
        <v>464001 昆明市呈贡区人民政府乌龙街道办事处</v>
      </c>
      <c r="C43" s="178" t="s">
        <v>270</v>
      </c>
      <c r="D43" s="192" t="s">
        <v>271</v>
      </c>
      <c r="E43" s="194" t="s">
        <v>97</v>
      </c>
      <c r="F43" s="194" t="s">
        <v>98</v>
      </c>
      <c r="G43" s="194" t="s">
        <v>268</v>
      </c>
      <c r="H43" s="24" t="s">
        <v>269</v>
      </c>
      <c r="I43" s="112">
        <v>4800</v>
      </c>
      <c r="J43" s="112">
        <v>4800</v>
      </c>
      <c r="K43" s="112"/>
      <c r="L43" s="112"/>
      <c r="M43" s="112">
        <v>4800</v>
      </c>
      <c r="N43" s="112"/>
      <c r="O43" s="112"/>
      <c r="P43" s="112"/>
      <c r="Q43" s="112"/>
      <c r="R43" s="112"/>
      <c r="S43" s="112"/>
      <c r="T43" s="112"/>
      <c r="U43" s="112"/>
      <c r="V43" s="199"/>
      <c r="W43" s="200"/>
      <c r="X43" s="200"/>
    </row>
    <row r="44" customFormat="1" ht="17.25" customHeight="1" spans="1:24">
      <c r="A44" s="192" t="str">
        <f t="shared" si="0"/>
        <v>464001 昆明市呈贡区人民政府乌龙街道办事处</v>
      </c>
      <c r="B44" s="193" t="str">
        <f t="shared" si="1"/>
        <v>464001 昆明市呈贡区人民政府乌龙街道办事处</v>
      </c>
      <c r="C44" s="178" t="s">
        <v>270</v>
      </c>
      <c r="D44" s="192" t="s">
        <v>271</v>
      </c>
      <c r="E44" s="194" t="s">
        <v>97</v>
      </c>
      <c r="F44" s="194" t="s">
        <v>98</v>
      </c>
      <c r="G44" s="194" t="s">
        <v>268</v>
      </c>
      <c r="H44" s="24" t="s">
        <v>269</v>
      </c>
      <c r="I44" s="112">
        <v>4800</v>
      </c>
      <c r="J44" s="112">
        <v>4800</v>
      </c>
      <c r="K44" s="112"/>
      <c r="L44" s="112"/>
      <c r="M44" s="112">
        <v>4800</v>
      </c>
      <c r="N44" s="112"/>
      <c r="O44" s="112"/>
      <c r="P44" s="112"/>
      <c r="Q44" s="112"/>
      <c r="R44" s="112"/>
      <c r="S44" s="112"/>
      <c r="T44" s="112"/>
      <c r="U44" s="112"/>
      <c r="V44" s="199"/>
      <c r="W44" s="200"/>
      <c r="X44" s="200"/>
    </row>
    <row r="45" customFormat="1" ht="17.25" customHeight="1" spans="1:24">
      <c r="A45" s="192" t="str">
        <f t="shared" si="0"/>
        <v>464001 昆明市呈贡区人民政府乌龙街道办事处</v>
      </c>
      <c r="B45" s="193" t="str">
        <f t="shared" si="1"/>
        <v>464001 昆明市呈贡区人民政府乌龙街道办事处</v>
      </c>
      <c r="C45" s="178" t="s">
        <v>270</v>
      </c>
      <c r="D45" s="192" t="s">
        <v>271</v>
      </c>
      <c r="E45" s="194" t="s">
        <v>97</v>
      </c>
      <c r="F45" s="194" t="s">
        <v>98</v>
      </c>
      <c r="G45" s="194" t="s">
        <v>268</v>
      </c>
      <c r="H45" s="24" t="s">
        <v>269</v>
      </c>
      <c r="I45" s="112">
        <v>4800</v>
      </c>
      <c r="J45" s="112">
        <v>4800</v>
      </c>
      <c r="K45" s="112"/>
      <c r="L45" s="112"/>
      <c r="M45" s="112">
        <v>4800</v>
      </c>
      <c r="N45" s="112"/>
      <c r="O45" s="112"/>
      <c r="P45" s="112"/>
      <c r="Q45" s="112"/>
      <c r="R45" s="112"/>
      <c r="S45" s="112"/>
      <c r="T45" s="112"/>
      <c r="U45" s="112"/>
      <c r="V45" s="199"/>
      <c r="W45" s="200"/>
      <c r="X45" s="200"/>
    </row>
    <row r="46" customFormat="1" ht="17.25" customHeight="1" spans="1:24">
      <c r="A46" s="192" t="str">
        <f t="shared" si="0"/>
        <v>464001 昆明市呈贡区人民政府乌龙街道办事处</v>
      </c>
      <c r="B46" s="193" t="str">
        <f t="shared" si="1"/>
        <v>464001 昆明市呈贡区人民政府乌龙街道办事处</v>
      </c>
      <c r="C46" s="178" t="s">
        <v>270</v>
      </c>
      <c r="D46" s="192" t="s">
        <v>271</v>
      </c>
      <c r="E46" s="194" t="s">
        <v>97</v>
      </c>
      <c r="F46" s="194" t="s">
        <v>98</v>
      </c>
      <c r="G46" s="194" t="s">
        <v>268</v>
      </c>
      <c r="H46" s="24" t="s">
        <v>269</v>
      </c>
      <c r="I46" s="112">
        <v>4800</v>
      </c>
      <c r="J46" s="112">
        <v>4800</v>
      </c>
      <c r="K46" s="112"/>
      <c r="L46" s="112"/>
      <c r="M46" s="112">
        <v>4800</v>
      </c>
      <c r="N46" s="112"/>
      <c r="O46" s="112"/>
      <c r="P46" s="112"/>
      <c r="Q46" s="112"/>
      <c r="R46" s="112"/>
      <c r="S46" s="112"/>
      <c r="T46" s="112"/>
      <c r="U46" s="112"/>
      <c r="V46" s="199"/>
      <c r="W46" s="200"/>
      <c r="X46" s="200"/>
    </row>
    <row r="47" customFormat="1" ht="17.25" customHeight="1" spans="1:24">
      <c r="A47" s="192" t="str">
        <f t="shared" si="0"/>
        <v>464001 昆明市呈贡区人民政府乌龙街道办事处</v>
      </c>
      <c r="B47" s="193" t="str">
        <f t="shared" si="1"/>
        <v>464001 昆明市呈贡区人民政府乌龙街道办事处</v>
      </c>
      <c r="C47" s="178" t="s">
        <v>270</v>
      </c>
      <c r="D47" s="192" t="s">
        <v>271</v>
      </c>
      <c r="E47" s="194" t="s">
        <v>97</v>
      </c>
      <c r="F47" s="194" t="s">
        <v>98</v>
      </c>
      <c r="G47" s="194" t="s">
        <v>268</v>
      </c>
      <c r="H47" s="24" t="s">
        <v>269</v>
      </c>
      <c r="I47" s="112">
        <v>4800</v>
      </c>
      <c r="J47" s="112">
        <v>4800</v>
      </c>
      <c r="K47" s="112"/>
      <c r="L47" s="112"/>
      <c r="M47" s="112">
        <v>4800</v>
      </c>
      <c r="N47" s="112"/>
      <c r="O47" s="112"/>
      <c r="P47" s="112"/>
      <c r="Q47" s="112"/>
      <c r="R47" s="112"/>
      <c r="S47" s="112"/>
      <c r="T47" s="112"/>
      <c r="U47" s="112"/>
      <c r="V47" s="199"/>
      <c r="W47" s="200"/>
      <c r="X47" s="200"/>
    </row>
    <row r="48" customFormat="1" ht="17.25" customHeight="1" spans="1:24">
      <c r="A48" s="192" t="str">
        <f t="shared" si="0"/>
        <v>464001 昆明市呈贡区人民政府乌龙街道办事处</v>
      </c>
      <c r="B48" s="193" t="str">
        <f t="shared" si="1"/>
        <v>464001 昆明市呈贡区人民政府乌龙街道办事处</v>
      </c>
      <c r="C48" s="178" t="s">
        <v>270</v>
      </c>
      <c r="D48" s="192" t="s">
        <v>271</v>
      </c>
      <c r="E48" s="194" t="s">
        <v>97</v>
      </c>
      <c r="F48" s="194" t="s">
        <v>98</v>
      </c>
      <c r="G48" s="194" t="s">
        <v>268</v>
      </c>
      <c r="H48" s="24" t="s">
        <v>269</v>
      </c>
      <c r="I48" s="112">
        <v>4800</v>
      </c>
      <c r="J48" s="112">
        <v>4800</v>
      </c>
      <c r="K48" s="112"/>
      <c r="L48" s="112"/>
      <c r="M48" s="112">
        <v>4800</v>
      </c>
      <c r="N48" s="112"/>
      <c r="O48" s="112"/>
      <c r="P48" s="112"/>
      <c r="Q48" s="112"/>
      <c r="R48" s="112"/>
      <c r="S48" s="112"/>
      <c r="T48" s="112"/>
      <c r="U48" s="112"/>
      <c r="V48" s="199"/>
      <c r="W48" s="200"/>
      <c r="X48" s="200"/>
    </row>
    <row r="49" customFormat="1" ht="17.25" customHeight="1" spans="1:24">
      <c r="A49" s="192" t="str">
        <f t="shared" si="0"/>
        <v>464001 昆明市呈贡区人民政府乌龙街道办事处</v>
      </c>
      <c r="B49" s="193" t="str">
        <f t="shared" si="1"/>
        <v>464001 昆明市呈贡区人民政府乌龙街道办事处</v>
      </c>
      <c r="C49" s="178" t="s">
        <v>270</v>
      </c>
      <c r="D49" s="192" t="s">
        <v>271</v>
      </c>
      <c r="E49" s="194" t="s">
        <v>97</v>
      </c>
      <c r="F49" s="194" t="s">
        <v>98</v>
      </c>
      <c r="G49" s="194" t="s">
        <v>268</v>
      </c>
      <c r="H49" s="24" t="s">
        <v>269</v>
      </c>
      <c r="I49" s="112">
        <v>4800</v>
      </c>
      <c r="J49" s="112">
        <v>4800</v>
      </c>
      <c r="K49" s="112"/>
      <c r="L49" s="112"/>
      <c r="M49" s="112">
        <v>4800</v>
      </c>
      <c r="N49" s="112"/>
      <c r="O49" s="112"/>
      <c r="P49" s="112"/>
      <c r="Q49" s="112"/>
      <c r="R49" s="112"/>
      <c r="S49" s="112"/>
      <c r="T49" s="112"/>
      <c r="U49" s="112"/>
      <c r="V49" s="199"/>
      <c r="W49" s="200"/>
      <c r="X49" s="200"/>
    </row>
    <row r="50" customFormat="1" ht="17.25" customHeight="1" spans="1:24">
      <c r="A50" s="192" t="str">
        <f t="shared" si="0"/>
        <v>464001 昆明市呈贡区人民政府乌龙街道办事处</v>
      </c>
      <c r="B50" s="193" t="str">
        <f t="shared" si="1"/>
        <v>464001 昆明市呈贡区人民政府乌龙街道办事处</v>
      </c>
      <c r="C50" s="178" t="s">
        <v>270</v>
      </c>
      <c r="D50" s="192" t="s">
        <v>271</v>
      </c>
      <c r="E50" s="194" t="s">
        <v>97</v>
      </c>
      <c r="F50" s="194" t="s">
        <v>98</v>
      </c>
      <c r="G50" s="194" t="s">
        <v>268</v>
      </c>
      <c r="H50" s="24" t="s">
        <v>269</v>
      </c>
      <c r="I50" s="112">
        <v>4800</v>
      </c>
      <c r="J50" s="112">
        <v>4800</v>
      </c>
      <c r="K50" s="112"/>
      <c r="L50" s="112"/>
      <c r="M50" s="112">
        <v>4800</v>
      </c>
      <c r="N50" s="112"/>
      <c r="O50" s="112"/>
      <c r="P50" s="112"/>
      <c r="Q50" s="112"/>
      <c r="R50" s="112"/>
      <c r="S50" s="112"/>
      <c r="T50" s="112"/>
      <c r="U50" s="112"/>
      <c r="V50" s="199"/>
      <c r="W50" s="200"/>
      <c r="X50" s="200"/>
    </row>
    <row r="51" customFormat="1" ht="17.25" customHeight="1" spans="1:24">
      <c r="A51" s="192" t="str">
        <f t="shared" si="0"/>
        <v>464001 昆明市呈贡区人民政府乌龙街道办事处</v>
      </c>
      <c r="B51" s="193" t="str">
        <f t="shared" si="1"/>
        <v>464001 昆明市呈贡区人民政府乌龙街道办事处</v>
      </c>
      <c r="C51" s="178" t="s">
        <v>270</v>
      </c>
      <c r="D51" s="192" t="s">
        <v>271</v>
      </c>
      <c r="E51" s="194" t="s">
        <v>97</v>
      </c>
      <c r="F51" s="194" t="s">
        <v>98</v>
      </c>
      <c r="G51" s="194" t="s">
        <v>268</v>
      </c>
      <c r="H51" s="24" t="s">
        <v>269</v>
      </c>
      <c r="I51" s="112">
        <v>4800</v>
      </c>
      <c r="J51" s="112">
        <v>4800</v>
      </c>
      <c r="K51" s="112"/>
      <c r="L51" s="112"/>
      <c r="M51" s="112">
        <v>4800</v>
      </c>
      <c r="N51" s="112"/>
      <c r="O51" s="112"/>
      <c r="P51" s="112"/>
      <c r="Q51" s="112"/>
      <c r="R51" s="112"/>
      <c r="S51" s="112"/>
      <c r="T51" s="112"/>
      <c r="U51" s="112"/>
      <c r="V51" s="199"/>
      <c r="W51" s="200"/>
      <c r="X51" s="200"/>
    </row>
    <row r="52" customFormat="1" ht="17.25" customHeight="1" spans="1:24">
      <c r="A52" s="192" t="str">
        <f t="shared" si="0"/>
        <v>464001 昆明市呈贡区人民政府乌龙街道办事处</v>
      </c>
      <c r="B52" s="193" t="str">
        <f t="shared" si="1"/>
        <v>464001 昆明市呈贡区人民政府乌龙街道办事处</v>
      </c>
      <c r="C52" s="178" t="s">
        <v>270</v>
      </c>
      <c r="D52" s="192" t="s">
        <v>271</v>
      </c>
      <c r="E52" s="194" t="s">
        <v>97</v>
      </c>
      <c r="F52" s="194" t="s">
        <v>98</v>
      </c>
      <c r="G52" s="194" t="s">
        <v>268</v>
      </c>
      <c r="H52" s="24" t="s">
        <v>269</v>
      </c>
      <c r="I52" s="112">
        <v>4800</v>
      </c>
      <c r="J52" s="112">
        <v>4800</v>
      </c>
      <c r="K52" s="112"/>
      <c r="L52" s="112"/>
      <c r="M52" s="112">
        <v>4800</v>
      </c>
      <c r="N52" s="112"/>
      <c r="O52" s="112"/>
      <c r="P52" s="112"/>
      <c r="Q52" s="112"/>
      <c r="R52" s="112"/>
      <c r="S52" s="112"/>
      <c r="T52" s="112"/>
      <c r="U52" s="112"/>
      <c r="V52" s="199"/>
      <c r="W52" s="200"/>
      <c r="X52" s="200"/>
    </row>
    <row r="53" customFormat="1" ht="17.25" customHeight="1" spans="1:24">
      <c r="A53" s="192" t="str">
        <f t="shared" si="0"/>
        <v>464001 昆明市呈贡区人民政府乌龙街道办事处</v>
      </c>
      <c r="B53" s="193" t="str">
        <f t="shared" si="1"/>
        <v>464001 昆明市呈贡区人民政府乌龙街道办事处</v>
      </c>
      <c r="C53" s="178" t="s">
        <v>270</v>
      </c>
      <c r="D53" s="192" t="s">
        <v>271</v>
      </c>
      <c r="E53" s="194" t="s">
        <v>97</v>
      </c>
      <c r="F53" s="194" t="s">
        <v>98</v>
      </c>
      <c r="G53" s="194" t="s">
        <v>268</v>
      </c>
      <c r="H53" s="24" t="s">
        <v>269</v>
      </c>
      <c r="I53" s="112">
        <v>4800</v>
      </c>
      <c r="J53" s="112">
        <v>4800</v>
      </c>
      <c r="K53" s="112"/>
      <c r="L53" s="112"/>
      <c r="M53" s="112">
        <v>4800</v>
      </c>
      <c r="N53" s="112"/>
      <c r="O53" s="112"/>
      <c r="P53" s="112"/>
      <c r="Q53" s="112"/>
      <c r="R53" s="112"/>
      <c r="S53" s="112"/>
      <c r="T53" s="112"/>
      <c r="U53" s="112"/>
      <c r="V53" s="199"/>
      <c r="W53" s="200"/>
      <c r="X53" s="200"/>
    </row>
    <row r="54" customFormat="1" ht="17.25" customHeight="1" spans="1:24">
      <c r="A54" s="192" t="str">
        <f t="shared" si="0"/>
        <v>464001 昆明市呈贡区人民政府乌龙街道办事处</v>
      </c>
      <c r="B54" s="193" t="str">
        <f t="shared" si="1"/>
        <v>464001 昆明市呈贡区人民政府乌龙街道办事处</v>
      </c>
      <c r="C54" s="178" t="s">
        <v>270</v>
      </c>
      <c r="D54" s="192" t="s">
        <v>271</v>
      </c>
      <c r="E54" s="194" t="s">
        <v>97</v>
      </c>
      <c r="F54" s="194" t="s">
        <v>98</v>
      </c>
      <c r="G54" s="194" t="s">
        <v>268</v>
      </c>
      <c r="H54" s="24" t="s">
        <v>269</v>
      </c>
      <c r="I54" s="112">
        <v>4800</v>
      </c>
      <c r="J54" s="112">
        <v>4800</v>
      </c>
      <c r="K54" s="112"/>
      <c r="L54" s="112"/>
      <c r="M54" s="112">
        <v>4800</v>
      </c>
      <c r="N54" s="112"/>
      <c r="O54" s="112"/>
      <c r="P54" s="112"/>
      <c r="Q54" s="112"/>
      <c r="R54" s="112"/>
      <c r="S54" s="112"/>
      <c r="T54" s="112"/>
      <c r="U54" s="112"/>
      <c r="V54" s="199"/>
      <c r="W54" s="200"/>
      <c r="X54" s="200"/>
    </row>
    <row r="55" customFormat="1" ht="17.25" customHeight="1" spans="1:24">
      <c r="A55" s="192" t="str">
        <f t="shared" si="0"/>
        <v>464001 昆明市呈贡区人民政府乌龙街道办事处</v>
      </c>
      <c r="B55" s="193" t="str">
        <f t="shared" si="1"/>
        <v>464001 昆明市呈贡区人民政府乌龙街道办事处</v>
      </c>
      <c r="C55" s="178" t="s">
        <v>270</v>
      </c>
      <c r="D55" s="192" t="s">
        <v>271</v>
      </c>
      <c r="E55" s="194" t="s">
        <v>97</v>
      </c>
      <c r="F55" s="194" t="s">
        <v>98</v>
      </c>
      <c r="G55" s="194" t="s">
        <v>268</v>
      </c>
      <c r="H55" s="24" t="s">
        <v>269</v>
      </c>
      <c r="I55" s="112">
        <v>4800</v>
      </c>
      <c r="J55" s="112">
        <v>4800</v>
      </c>
      <c r="K55" s="112"/>
      <c r="L55" s="112"/>
      <c r="M55" s="112">
        <v>4800</v>
      </c>
      <c r="N55" s="112"/>
      <c r="O55" s="112"/>
      <c r="P55" s="112"/>
      <c r="Q55" s="112"/>
      <c r="R55" s="112"/>
      <c r="S55" s="112"/>
      <c r="T55" s="112"/>
      <c r="U55" s="112"/>
      <c r="V55" s="199"/>
      <c r="W55" s="200"/>
      <c r="X55" s="200"/>
    </row>
    <row r="56" customFormat="1" ht="17.25" customHeight="1" spans="1:24">
      <c r="A56" s="192" t="str">
        <f t="shared" si="0"/>
        <v>464001 昆明市呈贡区人民政府乌龙街道办事处</v>
      </c>
      <c r="B56" s="193" t="str">
        <f t="shared" si="1"/>
        <v>464001 昆明市呈贡区人民政府乌龙街道办事处</v>
      </c>
      <c r="C56" s="178" t="s">
        <v>270</v>
      </c>
      <c r="D56" s="192" t="s">
        <v>271</v>
      </c>
      <c r="E56" s="194" t="s">
        <v>97</v>
      </c>
      <c r="F56" s="194" t="s">
        <v>98</v>
      </c>
      <c r="G56" s="194" t="s">
        <v>268</v>
      </c>
      <c r="H56" s="24" t="s">
        <v>269</v>
      </c>
      <c r="I56" s="112">
        <v>4800</v>
      </c>
      <c r="J56" s="112">
        <v>4800</v>
      </c>
      <c r="K56" s="112"/>
      <c r="L56" s="112"/>
      <c r="M56" s="112">
        <v>4800</v>
      </c>
      <c r="N56" s="112"/>
      <c r="O56" s="112"/>
      <c r="P56" s="112"/>
      <c r="Q56" s="112"/>
      <c r="R56" s="112"/>
      <c r="S56" s="112"/>
      <c r="T56" s="112"/>
      <c r="U56" s="112"/>
      <c r="V56" s="199"/>
      <c r="W56" s="200"/>
      <c r="X56" s="200"/>
    </row>
    <row r="57" customFormat="1" ht="17.25" customHeight="1" spans="1:24">
      <c r="A57" s="192" t="str">
        <f t="shared" si="0"/>
        <v>464001 昆明市呈贡区人民政府乌龙街道办事处</v>
      </c>
      <c r="B57" s="193" t="str">
        <f t="shared" si="1"/>
        <v>464001 昆明市呈贡区人民政府乌龙街道办事处</v>
      </c>
      <c r="C57" s="178" t="s">
        <v>270</v>
      </c>
      <c r="D57" s="192" t="s">
        <v>271</v>
      </c>
      <c r="E57" s="194" t="s">
        <v>97</v>
      </c>
      <c r="F57" s="194" t="s">
        <v>98</v>
      </c>
      <c r="G57" s="194" t="s">
        <v>268</v>
      </c>
      <c r="H57" s="24" t="s">
        <v>269</v>
      </c>
      <c r="I57" s="112">
        <v>7200</v>
      </c>
      <c r="J57" s="112">
        <v>7200</v>
      </c>
      <c r="K57" s="112"/>
      <c r="L57" s="112"/>
      <c r="M57" s="112">
        <v>7200</v>
      </c>
      <c r="N57" s="112"/>
      <c r="O57" s="112"/>
      <c r="P57" s="112"/>
      <c r="Q57" s="112"/>
      <c r="R57" s="112"/>
      <c r="S57" s="112"/>
      <c r="T57" s="112"/>
      <c r="U57" s="112"/>
      <c r="V57" s="199"/>
      <c r="W57" s="200"/>
      <c r="X57" s="200"/>
    </row>
    <row r="58" customFormat="1" ht="17.25" customHeight="1" spans="1:24">
      <c r="A58" s="192" t="str">
        <f t="shared" si="0"/>
        <v>464001 昆明市呈贡区人民政府乌龙街道办事处</v>
      </c>
      <c r="B58" s="193" t="str">
        <f t="shared" si="1"/>
        <v>464001 昆明市呈贡区人民政府乌龙街道办事处</v>
      </c>
      <c r="C58" s="178" t="s">
        <v>270</v>
      </c>
      <c r="D58" s="192" t="s">
        <v>271</v>
      </c>
      <c r="E58" s="194" t="s">
        <v>97</v>
      </c>
      <c r="F58" s="194" t="s">
        <v>98</v>
      </c>
      <c r="G58" s="194" t="s">
        <v>268</v>
      </c>
      <c r="H58" s="24" t="s">
        <v>269</v>
      </c>
      <c r="I58" s="112">
        <v>7200</v>
      </c>
      <c r="J58" s="112">
        <v>7200</v>
      </c>
      <c r="K58" s="112"/>
      <c r="L58" s="112"/>
      <c r="M58" s="112">
        <v>7200</v>
      </c>
      <c r="N58" s="112"/>
      <c r="O58" s="112"/>
      <c r="P58" s="112"/>
      <c r="Q58" s="112"/>
      <c r="R58" s="112"/>
      <c r="S58" s="112"/>
      <c r="T58" s="112"/>
      <c r="U58" s="112"/>
      <c r="V58" s="199"/>
      <c r="W58" s="200"/>
      <c r="X58" s="200"/>
    </row>
    <row r="59" customFormat="1" ht="17.25" customHeight="1" spans="1:24">
      <c r="A59" s="192" t="str">
        <f t="shared" si="0"/>
        <v>464001 昆明市呈贡区人民政府乌龙街道办事处</v>
      </c>
      <c r="B59" s="193" t="str">
        <f t="shared" si="1"/>
        <v>464001 昆明市呈贡区人民政府乌龙街道办事处</v>
      </c>
      <c r="C59" s="178" t="s">
        <v>270</v>
      </c>
      <c r="D59" s="192" t="s">
        <v>271</v>
      </c>
      <c r="E59" s="194" t="s">
        <v>97</v>
      </c>
      <c r="F59" s="194" t="s">
        <v>98</v>
      </c>
      <c r="G59" s="194" t="s">
        <v>268</v>
      </c>
      <c r="H59" s="24" t="s">
        <v>269</v>
      </c>
      <c r="I59" s="112">
        <v>7200</v>
      </c>
      <c r="J59" s="112">
        <v>7200</v>
      </c>
      <c r="K59" s="112"/>
      <c r="L59" s="112"/>
      <c r="M59" s="112">
        <v>7200</v>
      </c>
      <c r="N59" s="112"/>
      <c r="O59" s="112"/>
      <c r="P59" s="112"/>
      <c r="Q59" s="112"/>
      <c r="R59" s="112"/>
      <c r="S59" s="112"/>
      <c r="T59" s="112"/>
      <c r="U59" s="112"/>
      <c r="V59" s="199"/>
      <c r="W59" s="200"/>
      <c r="X59" s="200"/>
    </row>
    <row r="60" customFormat="1" ht="17.25" customHeight="1" spans="1:24">
      <c r="A60" s="192" t="str">
        <f t="shared" si="0"/>
        <v>464001 昆明市呈贡区人民政府乌龙街道办事处</v>
      </c>
      <c r="B60" s="193" t="str">
        <f t="shared" si="1"/>
        <v>464001 昆明市呈贡区人民政府乌龙街道办事处</v>
      </c>
      <c r="C60" s="178" t="s">
        <v>270</v>
      </c>
      <c r="D60" s="192" t="s">
        <v>271</v>
      </c>
      <c r="E60" s="194" t="s">
        <v>97</v>
      </c>
      <c r="F60" s="194" t="s">
        <v>98</v>
      </c>
      <c r="G60" s="194" t="s">
        <v>268</v>
      </c>
      <c r="H60" s="24" t="s">
        <v>269</v>
      </c>
      <c r="I60" s="112">
        <v>4800</v>
      </c>
      <c r="J60" s="112">
        <v>4800</v>
      </c>
      <c r="K60" s="112"/>
      <c r="L60" s="112"/>
      <c r="M60" s="112">
        <v>4800</v>
      </c>
      <c r="N60" s="112"/>
      <c r="O60" s="112"/>
      <c r="P60" s="112"/>
      <c r="Q60" s="112"/>
      <c r="R60" s="112"/>
      <c r="S60" s="112"/>
      <c r="T60" s="112"/>
      <c r="U60" s="112"/>
      <c r="V60" s="199"/>
      <c r="W60" s="200"/>
      <c r="X60" s="200"/>
    </row>
    <row r="61" customFormat="1" ht="17.25" customHeight="1" spans="1:24">
      <c r="A61" s="192" t="str">
        <f t="shared" si="0"/>
        <v>464001 昆明市呈贡区人民政府乌龙街道办事处</v>
      </c>
      <c r="B61" s="193" t="str">
        <f t="shared" si="1"/>
        <v>464001 昆明市呈贡区人民政府乌龙街道办事处</v>
      </c>
      <c r="C61" s="178" t="s">
        <v>270</v>
      </c>
      <c r="D61" s="192" t="s">
        <v>271</v>
      </c>
      <c r="E61" s="194" t="s">
        <v>97</v>
      </c>
      <c r="F61" s="194" t="s">
        <v>98</v>
      </c>
      <c r="G61" s="194" t="s">
        <v>268</v>
      </c>
      <c r="H61" s="24" t="s">
        <v>269</v>
      </c>
      <c r="I61" s="112">
        <v>4800</v>
      </c>
      <c r="J61" s="112">
        <v>4800</v>
      </c>
      <c r="K61" s="112"/>
      <c r="L61" s="112"/>
      <c r="M61" s="112">
        <v>4800</v>
      </c>
      <c r="N61" s="112"/>
      <c r="O61" s="112"/>
      <c r="P61" s="112"/>
      <c r="Q61" s="112"/>
      <c r="R61" s="112"/>
      <c r="S61" s="112"/>
      <c r="T61" s="112"/>
      <c r="U61" s="112"/>
      <c r="V61" s="199"/>
      <c r="W61" s="200"/>
      <c r="X61" s="200"/>
    </row>
    <row r="62" customFormat="1" ht="17.25" customHeight="1" spans="1:24">
      <c r="A62" s="192" t="str">
        <f t="shared" si="0"/>
        <v>464001 昆明市呈贡区人民政府乌龙街道办事处</v>
      </c>
      <c r="B62" s="193" t="str">
        <f t="shared" si="1"/>
        <v>464001 昆明市呈贡区人民政府乌龙街道办事处</v>
      </c>
      <c r="C62" s="178" t="s">
        <v>270</v>
      </c>
      <c r="D62" s="192" t="s">
        <v>271</v>
      </c>
      <c r="E62" s="194" t="s">
        <v>97</v>
      </c>
      <c r="F62" s="194" t="s">
        <v>98</v>
      </c>
      <c r="G62" s="194" t="s">
        <v>268</v>
      </c>
      <c r="H62" s="24" t="s">
        <v>269</v>
      </c>
      <c r="I62" s="112">
        <v>4800</v>
      </c>
      <c r="J62" s="112">
        <v>4800</v>
      </c>
      <c r="K62" s="112"/>
      <c r="L62" s="112"/>
      <c r="M62" s="112">
        <v>4800</v>
      </c>
      <c r="N62" s="112"/>
      <c r="O62" s="112"/>
      <c r="P62" s="112"/>
      <c r="Q62" s="112"/>
      <c r="R62" s="112"/>
      <c r="S62" s="112"/>
      <c r="T62" s="112"/>
      <c r="U62" s="112"/>
      <c r="V62" s="199"/>
      <c r="W62" s="200"/>
      <c r="X62" s="200"/>
    </row>
    <row r="63" customFormat="1" ht="17.25" customHeight="1" spans="1:24">
      <c r="A63" s="192" t="str">
        <f t="shared" si="0"/>
        <v>464001 昆明市呈贡区人民政府乌龙街道办事处</v>
      </c>
      <c r="B63" s="193" t="str">
        <f t="shared" si="1"/>
        <v>464001 昆明市呈贡区人民政府乌龙街道办事处</v>
      </c>
      <c r="C63" s="178" t="s">
        <v>270</v>
      </c>
      <c r="D63" s="192" t="s">
        <v>271</v>
      </c>
      <c r="E63" s="194" t="s">
        <v>97</v>
      </c>
      <c r="F63" s="194" t="s">
        <v>98</v>
      </c>
      <c r="G63" s="194" t="s">
        <v>268</v>
      </c>
      <c r="H63" s="24" t="s">
        <v>269</v>
      </c>
      <c r="I63" s="112">
        <v>4800</v>
      </c>
      <c r="J63" s="112">
        <v>4800</v>
      </c>
      <c r="K63" s="112"/>
      <c r="L63" s="112"/>
      <c r="M63" s="112">
        <v>4800</v>
      </c>
      <c r="N63" s="112"/>
      <c r="O63" s="112"/>
      <c r="P63" s="112"/>
      <c r="Q63" s="112"/>
      <c r="R63" s="112"/>
      <c r="S63" s="112"/>
      <c r="T63" s="112"/>
      <c r="U63" s="112"/>
      <c r="V63" s="199"/>
      <c r="W63" s="200"/>
      <c r="X63" s="200"/>
    </row>
    <row r="64" customFormat="1" ht="17.25" customHeight="1" spans="1:24">
      <c r="A64" s="192" t="str">
        <f t="shared" si="0"/>
        <v>464001 昆明市呈贡区人民政府乌龙街道办事处</v>
      </c>
      <c r="B64" s="193" t="str">
        <f t="shared" si="1"/>
        <v>464001 昆明市呈贡区人民政府乌龙街道办事处</v>
      </c>
      <c r="C64" s="178" t="s">
        <v>270</v>
      </c>
      <c r="D64" s="192" t="s">
        <v>271</v>
      </c>
      <c r="E64" s="194" t="s">
        <v>97</v>
      </c>
      <c r="F64" s="194" t="s">
        <v>98</v>
      </c>
      <c r="G64" s="194" t="s">
        <v>268</v>
      </c>
      <c r="H64" s="24" t="s">
        <v>269</v>
      </c>
      <c r="I64" s="112">
        <v>4800</v>
      </c>
      <c r="J64" s="112">
        <v>4800</v>
      </c>
      <c r="K64" s="112"/>
      <c r="L64" s="112"/>
      <c r="M64" s="112">
        <v>4800</v>
      </c>
      <c r="N64" s="112"/>
      <c r="O64" s="112"/>
      <c r="P64" s="112"/>
      <c r="Q64" s="112"/>
      <c r="R64" s="112"/>
      <c r="S64" s="112"/>
      <c r="T64" s="112"/>
      <c r="U64" s="112"/>
      <c r="V64" s="199"/>
      <c r="W64" s="200"/>
      <c r="X64" s="200"/>
    </row>
    <row r="65" customFormat="1" ht="17.25" customHeight="1" spans="1:24">
      <c r="A65" s="192" t="str">
        <f t="shared" si="0"/>
        <v>464001 昆明市呈贡区人民政府乌龙街道办事处</v>
      </c>
      <c r="B65" s="193" t="str">
        <f t="shared" si="1"/>
        <v>464001 昆明市呈贡区人民政府乌龙街道办事处</v>
      </c>
      <c r="C65" s="178" t="s">
        <v>270</v>
      </c>
      <c r="D65" s="192" t="s">
        <v>271</v>
      </c>
      <c r="E65" s="194" t="s">
        <v>97</v>
      </c>
      <c r="F65" s="194" t="s">
        <v>98</v>
      </c>
      <c r="G65" s="194" t="s">
        <v>268</v>
      </c>
      <c r="H65" s="24" t="s">
        <v>269</v>
      </c>
      <c r="I65" s="112">
        <v>4800</v>
      </c>
      <c r="J65" s="112">
        <v>4800</v>
      </c>
      <c r="K65" s="112"/>
      <c r="L65" s="112"/>
      <c r="M65" s="112">
        <v>4800</v>
      </c>
      <c r="N65" s="112"/>
      <c r="O65" s="112"/>
      <c r="P65" s="112"/>
      <c r="Q65" s="112"/>
      <c r="R65" s="112"/>
      <c r="S65" s="112"/>
      <c r="T65" s="112"/>
      <c r="U65" s="112"/>
      <c r="V65" s="199"/>
      <c r="W65" s="200"/>
      <c r="X65" s="200"/>
    </row>
    <row r="66" customFormat="1" ht="17.25" customHeight="1" spans="1:24">
      <c r="A66" s="192" t="str">
        <f t="shared" si="0"/>
        <v>464001 昆明市呈贡区人民政府乌龙街道办事处</v>
      </c>
      <c r="B66" s="193" t="str">
        <f t="shared" si="1"/>
        <v>464001 昆明市呈贡区人民政府乌龙街道办事处</v>
      </c>
      <c r="C66" s="178" t="s">
        <v>270</v>
      </c>
      <c r="D66" s="192" t="s">
        <v>271</v>
      </c>
      <c r="E66" s="194" t="s">
        <v>97</v>
      </c>
      <c r="F66" s="194" t="s">
        <v>98</v>
      </c>
      <c r="G66" s="194" t="s">
        <v>268</v>
      </c>
      <c r="H66" s="24" t="s">
        <v>269</v>
      </c>
      <c r="I66" s="112">
        <v>4800</v>
      </c>
      <c r="J66" s="112">
        <v>4800</v>
      </c>
      <c r="K66" s="112"/>
      <c r="L66" s="112"/>
      <c r="M66" s="112">
        <v>4800</v>
      </c>
      <c r="N66" s="112"/>
      <c r="O66" s="112"/>
      <c r="P66" s="112"/>
      <c r="Q66" s="112"/>
      <c r="R66" s="112"/>
      <c r="S66" s="112"/>
      <c r="T66" s="112"/>
      <c r="U66" s="112"/>
      <c r="V66" s="199"/>
      <c r="W66" s="200"/>
      <c r="X66" s="200"/>
    </row>
    <row r="67" customFormat="1" ht="17.25" customHeight="1" spans="1:24">
      <c r="A67" s="192" t="str">
        <f t="shared" si="0"/>
        <v>464001 昆明市呈贡区人民政府乌龙街道办事处</v>
      </c>
      <c r="B67" s="193" t="str">
        <f t="shared" si="1"/>
        <v>464001 昆明市呈贡区人民政府乌龙街道办事处</v>
      </c>
      <c r="C67" s="178" t="s">
        <v>270</v>
      </c>
      <c r="D67" s="192" t="s">
        <v>271</v>
      </c>
      <c r="E67" s="194" t="s">
        <v>97</v>
      </c>
      <c r="F67" s="194" t="s">
        <v>98</v>
      </c>
      <c r="G67" s="194" t="s">
        <v>268</v>
      </c>
      <c r="H67" s="24" t="s">
        <v>269</v>
      </c>
      <c r="I67" s="112">
        <v>4800</v>
      </c>
      <c r="J67" s="112">
        <v>4800</v>
      </c>
      <c r="K67" s="112"/>
      <c r="L67" s="112"/>
      <c r="M67" s="112">
        <v>4800</v>
      </c>
      <c r="N67" s="112"/>
      <c r="O67" s="112"/>
      <c r="P67" s="112"/>
      <c r="Q67" s="112"/>
      <c r="R67" s="112"/>
      <c r="S67" s="112"/>
      <c r="T67" s="112"/>
      <c r="U67" s="112"/>
      <c r="V67" s="199"/>
      <c r="W67" s="200"/>
      <c r="X67" s="200"/>
    </row>
    <row r="68" customFormat="1" ht="17.25" customHeight="1" spans="1:24">
      <c r="A68" s="192" t="str">
        <f t="shared" si="0"/>
        <v>464001 昆明市呈贡区人民政府乌龙街道办事处</v>
      </c>
      <c r="B68" s="193" t="str">
        <f t="shared" si="1"/>
        <v>464001 昆明市呈贡区人民政府乌龙街道办事处</v>
      </c>
      <c r="C68" s="178" t="s">
        <v>270</v>
      </c>
      <c r="D68" s="192" t="s">
        <v>271</v>
      </c>
      <c r="E68" s="194" t="s">
        <v>97</v>
      </c>
      <c r="F68" s="194" t="s">
        <v>98</v>
      </c>
      <c r="G68" s="194" t="s">
        <v>268</v>
      </c>
      <c r="H68" s="24" t="s">
        <v>269</v>
      </c>
      <c r="I68" s="112">
        <v>4800</v>
      </c>
      <c r="J68" s="112">
        <v>4800</v>
      </c>
      <c r="K68" s="112"/>
      <c r="L68" s="112"/>
      <c r="M68" s="112">
        <v>4800</v>
      </c>
      <c r="N68" s="112"/>
      <c r="O68" s="112"/>
      <c r="P68" s="112"/>
      <c r="Q68" s="112"/>
      <c r="R68" s="112"/>
      <c r="S68" s="112"/>
      <c r="T68" s="112"/>
      <c r="U68" s="112"/>
      <c r="V68" s="199"/>
      <c r="W68" s="200"/>
      <c r="X68" s="200"/>
    </row>
    <row r="69" customFormat="1" ht="17.25" customHeight="1" spans="1:24">
      <c r="A69" s="192" t="str">
        <f t="shared" si="0"/>
        <v>464001 昆明市呈贡区人民政府乌龙街道办事处</v>
      </c>
      <c r="B69" s="193" t="str">
        <f t="shared" si="1"/>
        <v>464001 昆明市呈贡区人民政府乌龙街道办事处</v>
      </c>
      <c r="C69" s="178" t="s">
        <v>270</v>
      </c>
      <c r="D69" s="192" t="s">
        <v>271</v>
      </c>
      <c r="E69" s="194" t="s">
        <v>97</v>
      </c>
      <c r="F69" s="194" t="s">
        <v>98</v>
      </c>
      <c r="G69" s="194" t="s">
        <v>268</v>
      </c>
      <c r="H69" s="24" t="s">
        <v>269</v>
      </c>
      <c r="I69" s="112">
        <v>4800</v>
      </c>
      <c r="J69" s="112">
        <v>4800</v>
      </c>
      <c r="K69" s="112"/>
      <c r="L69" s="112"/>
      <c r="M69" s="112">
        <v>4800</v>
      </c>
      <c r="N69" s="112"/>
      <c r="O69" s="112"/>
      <c r="P69" s="112"/>
      <c r="Q69" s="112"/>
      <c r="R69" s="112"/>
      <c r="S69" s="112"/>
      <c r="T69" s="112"/>
      <c r="U69" s="112"/>
      <c r="V69" s="199"/>
      <c r="W69" s="200"/>
      <c r="X69" s="200"/>
    </row>
    <row r="70" customFormat="1" ht="17.25" customHeight="1" spans="1:24">
      <c r="A70" s="192" t="str">
        <f t="shared" si="0"/>
        <v>464001 昆明市呈贡区人民政府乌龙街道办事处</v>
      </c>
      <c r="B70" s="193" t="str">
        <f t="shared" si="1"/>
        <v>464001 昆明市呈贡区人民政府乌龙街道办事处</v>
      </c>
      <c r="C70" s="178" t="s">
        <v>270</v>
      </c>
      <c r="D70" s="192" t="s">
        <v>271</v>
      </c>
      <c r="E70" s="194" t="s">
        <v>97</v>
      </c>
      <c r="F70" s="194" t="s">
        <v>98</v>
      </c>
      <c r="G70" s="194" t="s">
        <v>268</v>
      </c>
      <c r="H70" s="24" t="s">
        <v>269</v>
      </c>
      <c r="I70" s="112">
        <v>4800</v>
      </c>
      <c r="J70" s="112">
        <v>4800</v>
      </c>
      <c r="K70" s="112"/>
      <c r="L70" s="112"/>
      <c r="M70" s="112">
        <v>4800</v>
      </c>
      <c r="N70" s="112"/>
      <c r="O70" s="112"/>
      <c r="P70" s="112"/>
      <c r="Q70" s="112"/>
      <c r="R70" s="112"/>
      <c r="S70" s="112"/>
      <c r="T70" s="112"/>
      <c r="U70" s="112"/>
      <c r="V70" s="199"/>
      <c r="W70" s="200"/>
      <c r="X70" s="200"/>
    </row>
    <row r="71" customFormat="1" ht="17.25" customHeight="1" spans="1:24">
      <c r="A71" s="192" t="str">
        <f t="shared" si="0"/>
        <v>464001 昆明市呈贡区人民政府乌龙街道办事处</v>
      </c>
      <c r="B71" s="193" t="str">
        <f t="shared" si="1"/>
        <v>464001 昆明市呈贡区人民政府乌龙街道办事处</v>
      </c>
      <c r="C71" s="178" t="s">
        <v>270</v>
      </c>
      <c r="D71" s="192" t="s">
        <v>271</v>
      </c>
      <c r="E71" s="194" t="s">
        <v>97</v>
      </c>
      <c r="F71" s="194" t="s">
        <v>98</v>
      </c>
      <c r="G71" s="194" t="s">
        <v>268</v>
      </c>
      <c r="H71" s="24" t="s">
        <v>269</v>
      </c>
      <c r="I71" s="112">
        <v>4800</v>
      </c>
      <c r="J71" s="112">
        <v>4800</v>
      </c>
      <c r="K71" s="112"/>
      <c r="L71" s="112"/>
      <c r="M71" s="112">
        <v>4800</v>
      </c>
      <c r="N71" s="112"/>
      <c r="O71" s="112"/>
      <c r="P71" s="112"/>
      <c r="Q71" s="112"/>
      <c r="R71" s="112"/>
      <c r="S71" s="112"/>
      <c r="T71" s="112"/>
      <c r="U71" s="112"/>
      <c r="V71" s="199"/>
      <c r="W71" s="200"/>
      <c r="X71" s="200"/>
    </row>
    <row r="72" customFormat="1" ht="17.25" customHeight="1" spans="1:24">
      <c r="A72" s="192" t="str">
        <f t="shared" si="0"/>
        <v>464001 昆明市呈贡区人民政府乌龙街道办事处</v>
      </c>
      <c r="B72" s="193" t="str">
        <f t="shared" si="1"/>
        <v>464001 昆明市呈贡区人民政府乌龙街道办事处</v>
      </c>
      <c r="C72" s="178" t="s">
        <v>270</v>
      </c>
      <c r="D72" s="192" t="s">
        <v>271</v>
      </c>
      <c r="E72" s="194" t="s">
        <v>97</v>
      </c>
      <c r="F72" s="194" t="s">
        <v>98</v>
      </c>
      <c r="G72" s="194" t="s">
        <v>268</v>
      </c>
      <c r="H72" s="24" t="s">
        <v>269</v>
      </c>
      <c r="I72" s="112">
        <v>4800</v>
      </c>
      <c r="J72" s="112">
        <v>4800</v>
      </c>
      <c r="K72" s="112"/>
      <c r="L72" s="112"/>
      <c r="M72" s="112">
        <v>4800</v>
      </c>
      <c r="N72" s="112"/>
      <c r="O72" s="112"/>
      <c r="P72" s="112"/>
      <c r="Q72" s="112"/>
      <c r="R72" s="112"/>
      <c r="S72" s="112"/>
      <c r="T72" s="112"/>
      <c r="U72" s="112"/>
      <c r="V72" s="199"/>
      <c r="W72" s="200"/>
      <c r="X72" s="200"/>
    </row>
    <row r="73" customFormat="1" ht="17.25" customHeight="1" spans="1:24">
      <c r="A73" s="192" t="str">
        <f t="shared" si="0"/>
        <v>464001 昆明市呈贡区人民政府乌龙街道办事处</v>
      </c>
      <c r="B73" s="193" t="str">
        <f t="shared" si="1"/>
        <v>464001 昆明市呈贡区人民政府乌龙街道办事处</v>
      </c>
      <c r="C73" s="178" t="s">
        <v>270</v>
      </c>
      <c r="D73" s="192" t="s">
        <v>271</v>
      </c>
      <c r="E73" s="194" t="s">
        <v>97</v>
      </c>
      <c r="F73" s="194" t="s">
        <v>98</v>
      </c>
      <c r="G73" s="194" t="s">
        <v>268</v>
      </c>
      <c r="H73" s="24" t="s">
        <v>269</v>
      </c>
      <c r="I73" s="112">
        <v>4800</v>
      </c>
      <c r="J73" s="112">
        <v>4800</v>
      </c>
      <c r="K73" s="112"/>
      <c r="L73" s="112"/>
      <c r="M73" s="112">
        <v>4800</v>
      </c>
      <c r="N73" s="112"/>
      <c r="O73" s="112"/>
      <c r="P73" s="112"/>
      <c r="Q73" s="112"/>
      <c r="R73" s="112"/>
      <c r="S73" s="112"/>
      <c r="T73" s="112"/>
      <c r="U73" s="112"/>
      <c r="V73" s="199"/>
      <c r="W73" s="200"/>
      <c r="X73" s="200"/>
    </row>
    <row r="74" customFormat="1" ht="17.25" customHeight="1" spans="1:24">
      <c r="A74" s="192" t="str">
        <f t="shared" ref="A74:A124" si="2">"464001"&amp;" "&amp;"昆明市呈贡区人民政府乌龙街道办事处"</f>
        <v>464001 昆明市呈贡区人民政府乌龙街道办事处</v>
      </c>
      <c r="B74" s="193" t="str">
        <f t="shared" ref="B74:B124" si="3">"464001"&amp;" "&amp;"昆明市呈贡区人民政府乌龙街道办事处"</f>
        <v>464001 昆明市呈贡区人民政府乌龙街道办事处</v>
      </c>
      <c r="C74" s="178" t="s">
        <v>270</v>
      </c>
      <c r="D74" s="192" t="s">
        <v>271</v>
      </c>
      <c r="E74" s="194" t="s">
        <v>97</v>
      </c>
      <c r="F74" s="194" t="s">
        <v>98</v>
      </c>
      <c r="G74" s="194" t="s">
        <v>268</v>
      </c>
      <c r="H74" s="24" t="s">
        <v>269</v>
      </c>
      <c r="I74" s="112">
        <v>4800</v>
      </c>
      <c r="J74" s="112">
        <v>4800</v>
      </c>
      <c r="K74" s="112"/>
      <c r="L74" s="112"/>
      <c r="M74" s="112">
        <v>4800</v>
      </c>
      <c r="N74" s="112"/>
      <c r="O74" s="112"/>
      <c r="P74" s="112"/>
      <c r="Q74" s="112"/>
      <c r="R74" s="112"/>
      <c r="S74" s="112"/>
      <c r="T74" s="112"/>
      <c r="U74" s="112"/>
      <c r="V74" s="199"/>
      <c r="W74" s="200"/>
      <c r="X74" s="200"/>
    </row>
    <row r="75" customFormat="1" ht="17.25" customHeight="1" spans="1:24">
      <c r="A75" s="192" t="str">
        <f t="shared" si="2"/>
        <v>464001 昆明市呈贡区人民政府乌龙街道办事处</v>
      </c>
      <c r="B75" s="193" t="str">
        <f t="shared" si="3"/>
        <v>464001 昆明市呈贡区人民政府乌龙街道办事处</v>
      </c>
      <c r="C75" s="178" t="s">
        <v>270</v>
      </c>
      <c r="D75" s="192" t="s">
        <v>271</v>
      </c>
      <c r="E75" s="194" t="s">
        <v>97</v>
      </c>
      <c r="F75" s="194" t="s">
        <v>98</v>
      </c>
      <c r="G75" s="194" t="s">
        <v>268</v>
      </c>
      <c r="H75" s="24" t="s">
        <v>269</v>
      </c>
      <c r="I75" s="112">
        <v>4800</v>
      </c>
      <c r="J75" s="112">
        <v>4800</v>
      </c>
      <c r="K75" s="112"/>
      <c r="L75" s="112"/>
      <c r="M75" s="112">
        <v>4800</v>
      </c>
      <c r="N75" s="112"/>
      <c r="O75" s="112"/>
      <c r="P75" s="112"/>
      <c r="Q75" s="112"/>
      <c r="R75" s="112"/>
      <c r="S75" s="112"/>
      <c r="T75" s="112"/>
      <c r="U75" s="112"/>
      <c r="V75" s="199"/>
      <c r="W75" s="200"/>
      <c r="X75" s="200"/>
    </row>
    <row r="76" customFormat="1" ht="17.25" customHeight="1" spans="1:24">
      <c r="A76" s="192" t="str">
        <f t="shared" si="2"/>
        <v>464001 昆明市呈贡区人民政府乌龙街道办事处</v>
      </c>
      <c r="B76" s="193" t="str">
        <f t="shared" si="3"/>
        <v>464001 昆明市呈贡区人民政府乌龙街道办事处</v>
      </c>
      <c r="C76" s="178" t="s">
        <v>270</v>
      </c>
      <c r="D76" s="192" t="s">
        <v>271</v>
      </c>
      <c r="E76" s="194" t="s">
        <v>97</v>
      </c>
      <c r="F76" s="194" t="s">
        <v>98</v>
      </c>
      <c r="G76" s="194" t="s">
        <v>268</v>
      </c>
      <c r="H76" s="24" t="s">
        <v>269</v>
      </c>
      <c r="I76" s="112">
        <v>4800</v>
      </c>
      <c r="J76" s="112">
        <v>4800</v>
      </c>
      <c r="K76" s="112"/>
      <c r="L76" s="112"/>
      <c r="M76" s="112">
        <v>4800</v>
      </c>
      <c r="N76" s="112"/>
      <c r="O76" s="112"/>
      <c r="P76" s="112"/>
      <c r="Q76" s="112"/>
      <c r="R76" s="112"/>
      <c r="S76" s="112"/>
      <c r="T76" s="112"/>
      <c r="U76" s="112"/>
      <c r="V76" s="199"/>
      <c r="W76" s="200"/>
      <c r="X76" s="200"/>
    </row>
    <row r="77" customFormat="1" ht="17.25" customHeight="1" spans="1:24">
      <c r="A77" s="192" t="str">
        <f t="shared" si="2"/>
        <v>464001 昆明市呈贡区人民政府乌龙街道办事处</v>
      </c>
      <c r="B77" s="193" t="str">
        <f t="shared" si="3"/>
        <v>464001 昆明市呈贡区人民政府乌龙街道办事处</v>
      </c>
      <c r="C77" s="178" t="s">
        <v>270</v>
      </c>
      <c r="D77" s="192" t="s">
        <v>271</v>
      </c>
      <c r="E77" s="194" t="s">
        <v>97</v>
      </c>
      <c r="F77" s="194" t="s">
        <v>98</v>
      </c>
      <c r="G77" s="194" t="s">
        <v>268</v>
      </c>
      <c r="H77" s="24" t="s">
        <v>269</v>
      </c>
      <c r="I77" s="112">
        <v>4800</v>
      </c>
      <c r="J77" s="112">
        <v>4800</v>
      </c>
      <c r="K77" s="112"/>
      <c r="L77" s="112"/>
      <c r="M77" s="112">
        <v>4800</v>
      </c>
      <c r="N77" s="112"/>
      <c r="O77" s="112"/>
      <c r="P77" s="112"/>
      <c r="Q77" s="112"/>
      <c r="R77" s="112"/>
      <c r="S77" s="112"/>
      <c r="T77" s="112"/>
      <c r="U77" s="112"/>
      <c r="V77" s="199"/>
      <c r="W77" s="200"/>
      <c r="X77" s="200"/>
    </row>
    <row r="78" customFormat="1" ht="17.25" customHeight="1" spans="1:24">
      <c r="A78" s="192" t="str">
        <f t="shared" si="2"/>
        <v>464001 昆明市呈贡区人民政府乌龙街道办事处</v>
      </c>
      <c r="B78" s="193" t="str">
        <f t="shared" si="3"/>
        <v>464001 昆明市呈贡区人民政府乌龙街道办事处</v>
      </c>
      <c r="C78" s="178" t="s">
        <v>270</v>
      </c>
      <c r="D78" s="192" t="s">
        <v>271</v>
      </c>
      <c r="E78" s="194" t="s">
        <v>97</v>
      </c>
      <c r="F78" s="194" t="s">
        <v>98</v>
      </c>
      <c r="G78" s="194" t="s">
        <v>268</v>
      </c>
      <c r="H78" s="24" t="s">
        <v>269</v>
      </c>
      <c r="I78" s="112">
        <v>4800</v>
      </c>
      <c r="J78" s="112">
        <v>4800</v>
      </c>
      <c r="K78" s="112"/>
      <c r="L78" s="112"/>
      <c r="M78" s="112">
        <v>4800</v>
      </c>
      <c r="N78" s="112"/>
      <c r="O78" s="112"/>
      <c r="P78" s="112"/>
      <c r="Q78" s="112"/>
      <c r="R78" s="112"/>
      <c r="S78" s="112"/>
      <c r="T78" s="112"/>
      <c r="U78" s="112"/>
      <c r="V78" s="199"/>
      <c r="W78" s="200"/>
      <c r="X78" s="200"/>
    </row>
    <row r="79" customFormat="1" ht="17.25" customHeight="1" spans="1:24">
      <c r="A79" s="192" t="str">
        <f t="shared" si="2"/>
        <v>464001 昆明市呈贡区人民政府乌龙街道办事处</v>
      </c>
      <c r="B79" s="193" t="str">
        <f t="shared" si="3"/>
        <v>464001 昆明市呈贡区人民政府乌龙街道办事处</v>
      </c>
      <c r="C79" s="178" t="s">
        <v>270</v>
      </c>
      <c r="D79" s="192" t="s">
        <v>271</v>
      </c>
      <c r="E79" s="194" t="s">
        <v>97</v>
      </c>
      <c r="F79" s="194" t="s">
        <v>98</v>
      </c>
      <c r="G79" s="194" t="s">
        <v>268</v>
      </c>
      <c r="H79" s="24" t="s">
        <v>269</v>
      </c>
      <c r="I79" s="112">
        <v>4800</v>
      </c>
      <c r="J79" s="112">
        <v>4800</v>
      </c>
      <c r="K79" s="112"/>
      <c r="L79" s="112"/>
      <c r="M79" s="112">
        <v>4800</v>
      </c>
      <c r="N79" s="112"/>
      <c r="O79" s="112"/>
      <c r="P79" s="112"/>
      <c r="Q79" s="112"/>
      <c r="R79" s="112"/>
      <c r="S79" s="112"/>
      <c r="T79" s="112"/>
      <c r="U79" s="112"/>
      <c r="V79" s="199"/>
      <c r="W79" s="200"/>
      <c r="X79" s="200"/>
    </row>
    <row r="80" customFormat="1" ht="17.25" customHeight="1" spans="1:24">
      <c r="A80" s="192" t="str">
        <f t="shared" si="2"/>
        <v>464001 昆明市呈贡区人民政府乌龙街道办事处</v>
      </c>
      <c r="B80" s="193" t="str">
        <f t="shared" si="3"/>
        <v>464001 昆明市呈贡区人民政府乌龙街道办事处</v>
      </c>
      <c r="C80" s="178" t="s">
        <v>270</v>
      </c>
      <c r="D80" s="192" t="s">
        <v>271</v>
      </c>
      <c r="E80" s="194" t="s">
        <v>97</v>
      </c>
      <c r="F80" s="194" t="s">
        <v>98</v>
      </c>
      <c r="G80" s="194" t="s">
        <v>268</v>
      </c>
      <c r="H80" s="24" t="s">
        <v>269</v>
      </c>
      <c r="I80" s="112">
        <v>4800</v>
      </c>
      <c r="J80" s="112">
        <v>4800</v>
      </c>
      <c r="K80" s="112"/>
      <c r="L80" s="112"/>
      <c r="M80" s="112">
        <v>4800</v>
      </c>
      <c r="N80" s="112"/>
      <c r="O80" s="112"/>
      <c r="P80" s="112"/>
      <c r="Q80" s="112"/>
      <c r="R80" s="112"/>
      <c r="S80" s="112"/>
      <c r="T80" s="112"/>
      <c r="U80" s="112"/>
      <c r="V80" s="199"/>
      <c r="W80" s="200"/>
      <c r="X80" s="200"/>
    </row>
    <row r="81" customFormat="1" ht="17.25" customHeight="1" spans="1:24">
      <c r="A81" s="192" t="str">
        <f t="shared" si="2"/>
        <v>464001 昆明市呈贡区人民政府乌龙街道办事处</v>
      </c>
      <c r="B81" s="193" t="str">
        <f t="shared" si="3"/>
        <v>464001 昆明市呈贡区人民政府乌龙街道办事处</v>
      </c>
      <c r="C81" s="178" t="s">
        <v>270</v>
      </c>
      <c r="D81" s="192" t="s">
        <v>271</v>
      </c>
      <c r="E81" s="194" t="s">
        <v>97</v>
      </c>
      <c r="F81" s="194" t="s">
        <v>98</v>
      </c>
      <c r="G81" s="194" t="s">
        <v>268</v>
      </c>
      <c r="H81" s="24" t="s">
        <v>269</v>
      </c>
      <c r="I81" s="112">
        <v>4800</v>
      </c>
      <c r="J81" s="112">
        <v>4800</v>
      </c>
      <c r="K81" s="112"/>
      <c r="L81" s="112"/>
      <c r="M81" s="112">
        <v>4800</v>
      </c>
      <c r="N81" s="112"/>
      <c r="O81" s="112"/>
      <c r="P81" s="112"/>
      <c r="Q81" s="112"/>
      <c r="R81" s="112"/>
      <c r="S81" s="112"/>
      <c r="T81" s="112"/>
      <c r="U81" s="112"/>
      <c r="V81" s="199"/>
      <c r="W81" s="200"/>
      <c r="X81" s="200"/>
    </row>
    <row r="82" customFormat="1" ht="17.25" customHeight="1" spans="1:24">
      <c r="A82" s="192" t="str">
        <f t="shared" si="2"/>
        <v>464001 昆明市呈贡区人民政府乌龙街道办事处</v>
      </c>
      <c r="B82" s="193" t="str">
        <f t="shared" si="3"/>
        <v>464001 昆明市呈贡区人民政府乌龙街道办事处</v>
      </c>
      <c r="C82" s="178" t="s">
        <v>270</v>
      </c>
      <c r="D82" s="192" t="s">
        <v>271</v>
      </c>
      <c r="E82" s="194" t="s">
        <v>97</v>
      </c>
      <c r="F82" s="194" t="s">
        <v>98</v>
      </c>
      <c r="G82" s="194" t="s">
        <v>268</v>
      </c>
      <c r="H82" s="24" t="s">
        <v>269</v>
      </c>
      <c r="I82" s="112">
        <v>4800</v>
      </c>
      <c r="J82" s="112">
        <v>4800</v>
      </c>
      <c r="K82" s="112"/>
      <c r="L82" s="112"/>
      <c r="M82" s="112">
        <v>4800</v>
      </c>
      <c r="N82" s="112"/>
      <c r="O82" s="112"/>
      <c r="P82" s="112"/>
      <c r="Q82" s="112"/>
      <c r="R82" s="112"/>
      <c r="S82" s="112"/>
      <c r="T82" s="112"/>
      <c r="U82" s="112"/>
      <c r="V82" s="199"/>
      <c r="W82" s="200"/>
      <c r="X82" s="200"/>
    </row>
    <row r="83" customFormat="1" ht="17.25" customHeight="1" spans="1:24">
      <c r="A83" s="192" t="str">
        <f t="shared" si="2"/>
        <v>464001 昆明市呈贡区人民政府乌龙街道办事处</v>
      </c>
      <c r="B83" s="193" t="str">
        <f t="shared" si="3"/>
        <v>464001 昆明市呈贡区人民政府乌龙街道办事处</v>
      </c>
      <c r="C83" s="178" t="s">
        <v>270</v>
      </c>
      <c r="D83" s="192" t="s">
        <v>271</v>
      </c>
      <c r="E83" s="194" t="s">
        <v>97</v>
      </c>
      <c r="F83" s="194" t="s">
        <v>98</v>
      </c>
      <c r="G83" s="194" t="s">
        <v>268</v>
      </c>
      <c r="H83" s="24" t="s">
        <v>269</v>
      </c>
      <c r="I83" s="112">
        <v>4800</v>
      </c>
      <c r="J83" s="112">
        <v>4800</v>
      </c>
      <c r="K83" s="112"/>
      <c r="L83" s="112"/>
      <c r="M83" s="112">
        <v>4800</v>
      </c>
      <c r="N83" s="112"/>
      <c r="O83" s="112"/>
      <c r="P83" s="112"/>
      <c r="Q83" s="112"/>
      <c r="R83" s="112"/>
      <c r="S83" s="112"/>
      <c r="T83" s="112"/>
      <c r="U83" s="112"/>
      <c r="V83" s="199"/>
      <c r="W83" s="200"/>
      <c r="X83" s="200"/>
    </row>
    <row r="84" customFormat="1" ht="17.25" customHeight="1" spans="1:24">
      <c r="A84" s="192" t="str">
        <f t="shared" si="2"/>
        <v>464001 昆明市呈贡区人民政府乌龙街道办事处</v>
      </c>
      <c r="B84" s="193" t="str">
        <f t="shared" si="3"/>
        <v>464001 昆明市呈贡区人民政府乌龙街道办事处</v>
      </c>
      <c r="C84" s="178" t="s">
        <v>270</v>
      </c>
      <c r="D84" s="192" t="s">
        <v>271</v>
      </c>
      <c r="E84" s="194" t="s">
        <v>97</v>
      </c>
      <c r="F84" s="194" t="s">
        <v>98</v>
      </c>
      <c r="G84" s="194" t="s">
        <v>268</v>
      </c>
      <c r="H84" s="24" t="s">
        <v>269</v>
      </c>
      <c r="I84" s="112">
        <v>4800</v>
      </c>
      <c r="J84" s="112">
        <v>4800</v>
      </c>
      <c r="K84" s="112"/>
      <c r="L84" s="112"/>
      <c r="M84" s="112">
        <v>4800</v>
      </c>
      <c r="N84" s="112"/>
      <c r="O84" s="112"/>
      <c r="P84" s="112"/>
      <c r="Q84" s="112"/>
      <c r="R84" s="112"/>
      <c r="S84" s="112"/>
      <c r="T84" s="112"/>
      <c r="U84" s="112"/>
      <c r="V84" s="199"/>
      <c r="W84" s="200"/>
      <c r="X84" s="200"/>
    </row>
    <row r="85" customFormat="1" ht="17.25" customHeight="1" spans="1:24">
      <c r="A85" s="192" t="str">
        <f t="shared" si="2"/>
        <v>464001 昆明市呈贡区人民政府乌龙街道办事处</v>
      </c>
      <c r="B85" s="193" t="str">
        <f t="shared" si="3"/>
        <v>464001 昆明市呈贡区人民政府乌龙街道办事处</v>
      </c>
      <c r="C85" s="178" t="s">
        <v>270</v>
      </c>
      <c r="D85" s="192" t="s">
        <v>271</v>
      </c>
      <c r="E85" s="194" t="s">
        <v>97</v>
      </c>
      <c r="F85" s="194" t="s">
        <v>98</v>
      </c>
      <c r="G85" s="194" t="s">
        <v>268</v>
      </c>
      <c r="H85" s="24" t="s">
        <v>269</v>
      </c>
      <c r="I85" s="112">
        <v>4800</v>
      </c>
      <c r="J85" s="112">
        <v>4800</v>
      </c>
      <c r="K85" s="112"/>
      <c r="L85" s="112"/>
      <c r="M85" s="112">
        <v>4800</v>
      </c>
      <c r="N85" s="112"/>
      <c r="O85" s="112"/>
      <c r="P85" s="112"/>
      <c r="Q85" s="112"/>
      <c r="R85" s="112"/>
      <c r="S85" s="112"/>
      <c r="T85" s="112"/>
      <c r="U85" s="112"/>
      <c r="V85" s="199"/>
      <c r="W85" s="200"/>
      <c r="X85" s="200"/>
    </row>
    <row r="86" customFormat="1" ht="17.25" customHeight="1" spans="1:24">
      <c r="A86" s="192" t="str">
        <f t="shared" si="2"/>
        <v>464001 昆明市呈贡区人民政府乌龙街道办事处</v>
      </c>
      <c r="B86" s="193" t="str">
        <f t="shared" si="3"/>
        <v>464001 昆明市呈贡区人民政府乌龙街道办事处</v>
      </c>
      <c r="C86" s="178" t="s">
        <v>270</v>
      </c>
      <c r="D86" s="192" t="s">
        <v>271</v>
      </c>
      <c r="E86" s="194" t="s">
        <v>97</v>
      </c>
      <c r="F86" s="194" t="s">
        <v>98</v>
      </c>
      <c r="G86" s="194" t="s">
        <v>268</v>
      </c>
      <c r="H86" s="24" t="s">
        <v>269</v>
      </c>
      <c r="I86" s="112">
        <v>4800</v>
      </c>
      <c r="J86" s="112">
        <v>4800</v>
      </c>
      <c r="K86" s="112"/>
      <c r="L86" s="112"/>
      <c r="M86" s="112">
        <v>4800</v>
      </c>
      <c r="N86" s="112"/>
      <c r="O86" s="112"/>
      <c r="P86" s="112"/>
      <c r="Q86" s="112"/>
      <c r="R86" s="112"/>
      <c r="S86" s="112"/>
      <c r="T86" s="112"/>
      <c r="U86" s="112"/>
      <c r="V86" s="199"/>
      <c r="W86" s="200"/>
      <c r="X86" s="200"/>
    </row>
    <row r="87" customFormat="1" ht="17.25" customHeight="1" spans="1:24">
      <c r="A87" s="192" t="str">
        <f t="shared" si="2"/>
        <v>464001 昆明市呈贡区人民政府乌龙街道办事处</v>
      </c>
      <c r="B87" s="193" t="str">
        <f t="shared" si="3"/>
        <v>464001 昆明市呈贡区人民政府乌龙街道办事处</v>
      </c>
      <c r="C87" s="178" t="s">
        <v>272</v>
      </c>
      <c r="D87" s="192" t="s">
        <v>273</v>
      </c>
      <c r="E87" s="194" t="s">
        <v>113</v>
      </c>
      <c r="F87" s="194" t="s">
        <v>114</v>
      </c>
      <c r="G87" s="194" t="s">
        <v>268</v>
      </c>
      <c r="H87" s="24" t="s">
        <v>269</v>
      </c>
      <c r="I87" s="112">
        <v>176400</v>
      </c>
      <c r="J87" s="112">
        <v>176400</v>
      </c>
      <c r="K87" s="112"/>
      <c r="L87" s="112"/>
      <c r="M87" s="112">
        <v>176400</v>
      </c>
      <c r="N87" s="112"/>
      <c r="O87" s="112"/>
      <c r="P87" s="112"/>
      <c r="Q87" s="112"/>
      <c r="R87" s="112"/>
      <c r="S87" s="112"/>
      <c r="T87" s="112"/>
      <c r="U87" s="112"/>
      <c r="V87" s="199"/>
      <c r="W87" s="200"/>
      <c r="X87" s="200"/>
    </row>
    <row r="88" customFormat="1" ht="17.25" customHeight="1" spans="1:24">
      <c r="A88" s="192" t="str">
        <f t="shared" si="2"/>
        <v>464001 昆明市呈贡区人民政府乌龙街道办事处</v>
      </c>
      <c r="B88" s="193" t="str">
        <f t="shared" si="3"/>
        <v>464001 昆明市呈贡区人民政府乌龙街道办事处</v>
      </c>
      <c r="C88" s="178" t="s">
        <v>272</v>
      </c>
      <c r="D88" s="192" t="s">
        <v>273</v>
      </c>
      <c r="E88" s="194" t="s">
        <v>115</v>
      </c>
      <c r="F88" s="194" t="s">
        <v>116</v>
      </c>
      <c r="G88" s="194" t="s">
        <v>268</v>
      </c>
      <c r="H88" s="24" t="s">
        <v>269</v>
      </c>
      <c r="I88" s="112">
        <v>163200</v>
      </c>
      <c r="J88" s="112">
        <v>163200</v>
      </c>
      <c r="K88" s="112"/>
      <c r="L88" s="112"/>
      <c r="M88" s="112">
        <v>163200</v>
      </c>
      <c r="N88" s="112"/>
      <c r="O88" s="112"/>
      <c r="P88" s="112"/>
      <c r="Q88" s="112"/>
      <c r="R88" s="112"/>
      <c r="S88" s="112"/>
      <c r="T88" s="112"/>
      <c r="U88" s="112"/>
      <c r="V88" s="199"/>
      <c r="W88" s="200"/>
      <c r="X88" s="200"/>
    </row>
    <row r="89" customFormat="1" ht="17.25" customHeight="1" spans="1:24">
      <c r="A89" s="192" t="str">
        <f t="shared" si="2"/>
        <v>464001 昆明市呈贡区人民政府乌龙街道办事处</v>
      </c>
      <c r="B89" s="193" t="str">
        <f t="shared" si="3"/>
        <v>464001 昆明市呈贡区人民政府乌龙街道办事处</v>
      </c>
      <c r="C89" s="178" t="s">
        <v>274</v>
      </c>
      <c r="D89" s="192" t="s">
        <v>275</v>
      </c>
      <c r="E89" s="194" t="s">
        <v>97</v>
      </c>
      <c r="F89" s="194" t="s">
        <v>98</v>
      </c>
      <c r="G89" s="194" t="s">
        <v>268</v>
      </c>
      <c r="H89" s="24" t="s">
        <v>269</v>
      </c>
      <c r="I89" s="112">
        <v>44160</v>
      </c>
      <c r="J89" s="112">
        <v>44160</v>
      </c>
      <c r="K89" s="112"/>
      <c r="L89" s="112"/>
      <c r="M89" s="112">
        <v>44160</v>
      </c>
      <c r="N89" s="112"/>
      <c r="O89" s="112"/>
      <c r="P89" s="112"/>
      <c r="Q89" s="112"/>
      <c r="R89" s="112"/>
      <c r="S89" s="112"/>
      <c r="T89" s="112"/>
      <c r="U89" s="112"/>
      <c r="V89" s="199"/>
      <c r="W89" s="200"/>
      <c r="X89" s="200"/>
    </row>
    <row r="90" customFormat="1" ht="17.25" customHeight="1" spans="1:24">
      <c r="A90" s="192" t="str">
        <f t="shared" si="2"/>
        <v>464001 昆明市呈贡区人民政府乌龙街道办事处</v>
      </c>
      <c r="B90" s="193" t="str">
        <f t="shared" si="3"/>
        <v>464001 昆明市呈贡区人民政府乌龙街道办事处</v>
      </c>
      <c r="C90" s="178" t="s">
        <v>274</v>
      </c>
      <c r="D90" s="192" t="s">
        <v>275</v>
      </c>
      <c r="E90" s="194" t="s">
        <v>150</v>
      </c>
      <c r="F90" s="194" t="s">
        <v>151</v>
      </c>
      <c r="G90" s="194" t="s">
        <v>268</v>
      </c>
      <c r="H90" s="24" t="s">
        <v>269</v>
      </c>
      <c r="I90" s="112">
        <v>4916592</v>
      </c>
      <c r="J90" s="112">
        <v>4916592</v>
      </c>
      <c r="K90" s="112"/>
      <c r="L90" s="112"/>
      <c r="M90" s="112">
        <v>4916592</v>
      </c>
      <c r="N90" s="112"/>
      <c r="O90" s="112"/>
      <c r="P90" s="112"/>
      <c r="Q90" s="112"/>
      <c r="R90" s="112"/>
      <c r="S90" s="112"/>
      <c r="T90" s="112"/>
      <c r="U90" s="112"/>
      <c r="V90" s="199"/>
      <c r="W90" s="200"/>
      <c r="X90" s="200"/>
    </row>
    <row r="91" customFormat="1" ht="17.25" customHeight="1" spans="1:24">
      <c r="A91" s="192" t="str">
        <f t="shared" si="2"/>
        <v>464001 昆明市呈贡区人民政府乌龙街道办事处</v>
      </c>
      <c r="B91" s="193" t="str">
        <f t="shared" si="3"/>
        <v>464001 昆明市呈贡区人民政府乌龙街道办事处</v>
      </c>
      <c r="C91" s="178" t="s">
        <v>274</v>
      </c>
      <c r="D91" s="192" t="s">
        <v>275</v>
      </c>
      <c r="E91" s="194" t="s">
        <v>150</v>
      </c>
      <c r="F91" s="194" t="s">
        <v>151</v>
      </c>
      <c r="G91" s="194" t="s">
        <v>268</v>
      </c>
      <c r="H91" s="24" t="s">
        <v>269</v>
      </c>
      <c r="I91" s="112">
        <v>11323039.68</v>
      </c>
      <c r="J91" s="112">
        <v>11323039.68</v>
      </c>
      <c r="K91" s="112"/>
      <c r="L91" s="112"/>
      <c r="M91" s="112">
        <v>11323039.68</v>
      </c>
      <c r="N91" s="112"/>
      <c r="O91" s="112"/>
      <c r="P91" s="112"/>
      <c r="Q91" s="112"/>
      <c r="R91" s="112"/>
      <c r="S91" s="112"/>
      <c r="T91" s="112"/>
      <c r="U91" s="112"/>
      <c r="V91" s="199"/>
      <c r="W91" s="200"/>
      <c r="X91" s="200"/>
    </row>
    <row r="92" customFormat="1" ht="17.25" customHeight="1" spans="1:24">
      <c r="A92" s="192" t="str">
        <f t="shared" si="2"/>
        <v>464001 昆明市呈贡区人民政府乌龙街道办事处</v>
      </c>
      <c r="B92" s="193" t="str">
        <f t="shared" si="3"/>
        <v>464001 昆明市呈贡区人民政府乌龙街道办事处</v>
      </c>
      <c r="C92" s="178" t="s">
        <v>276</v>
      </c>
      <c r="D92" s="192" t="s">
        <v>277</v>
      </c>
      <c r="E92" s="194" t="s">
        <v>97</v>
      </c>
      <c r="F92" s="194" t="s">
        <v>98</v>
      </c>
      <c r="G92" s="194" t="s">
        <v>278</v>
      </c>
      <c r="H92" s="24" t="s">
        <v>279</v>
      </c>
      <c r="I92" s="112">
        <v>218880</v>
      </c>
      <c r="J92" s="112">
        <v>218880</v>
      </c>
      <c r="K92" s="112"/>
      <c r="L92" s="112"/>
      <c r="M92" s="112">
        <v>218880</v>
      </c>
      <c r="N92" s="112"/>
      <c r="O92" s="112"/>
      <c r="P92" s="112"/>
      <c r="Q92" s="112"/>
      <c r="R92" s="112"/>
      <c r="S92" s="112"/>
      <c r="T92" s="112"/>
      <c r="U92" s="112"/>
      <c r="V92" s="199"/>
      <c r="W92" s="200"/>
      <c r="X92" s="200"/>
    </row>
    <row r="93" customFormat="1" ht="17.25" customHeight="1" spans="1:24">
      <c r="A93" s="192" t="str">
        <f t="shared" si="2"/>
        <v>464001 昆明市呈贡区人民政府乌龙街道办事处</v>
      </c>
      <c r="B93" s="193" t="str">
        <f t="shared" si="3"/>
        <v>464001 昆明市呈贡区人民政府乌龙街道办事处</v>
      </c>
      <c r="C93" s="178" t="s">
        <v>276</v>
      </c>
      <c r="D93" s="192" t="s">
        <v>277</v>
      </c>
      <c r="E93" s="194" t="s">
        <v>97</v>
      </c>
      <c r="F93" s="194" t="s">
        <v>98</v>
      </c>
      <c r="G93" s="194" t="s">
        <v>278</v>
      </c>
      <c r="H93" s="24" t="s">
        <v>279</v>
      </c>
      <c r="I93" s="112">
        <v>1116000</v>
      </c>
      <c r="J93" s="112">
        <v>1116000</v>
      </c>
      <c r="K93" s="112"/>
      <c r="L93" s="112"/>
      <c r="M93" s="112">
        <v>1116000</v>
      </c>
      <c r="N93" s="112"/>
      <c r="O93" s="112"/>
      <c r="P93" s="112"/>
      <c r="Q93" s="112"/>
      <c r="R93" s="112"/>
      <c r="S93" s="112"/>
      <c r="T93" s="112"/>
      <c r="U93" s="112"/>
      <c r="V93" s="199"/>
      <c r="W93" s="200"/>
      <c r="X93" s="200"/>
    </row>
    <row r="94" customFormat="1" ht="17.25" customHeight="1" spans="1:24">
      <c r="A94" s="192" t="str">
        <f t="shared" si="2"/>
        <v>464001 昆明市呈贡区人民政府乌龙街道办事处</v>
      </c>
      <c r="B94" s="193" t="str">
        <f t="shared" si="3"/>
        <v>464001 昆明市呈贡区人民政府乌龙街道办事处</v>
      </c>
      <c r="C94" s="178" t="s">
        <v>276</v>
      </c>
      <c r="D94" s="192" t="s">
        <v>277</v>
      </c>
      <c r="E94" s="194" t="s">
        <v>97</v>
      </c>
      <c r="F94" s="194" t="s">
        <v>98</v>
      </c>
      <c r="G94" s="194" t="s">
        <v>278</v>
      </c>
      <c r="H94" s="24" t="s">
        <v>279</v>
      </c>
      <c r="I94" s="112">
        <v>4377600</v>
      </c>
      <c r="J94" s="112">
        <v>4377600</v>
      </c>
      <c r="K94" s="112"/>
      <c r="L94" s="112"/>
      <c r="M94" s="112">
        <v>4377600</v>
      </c>
      <c r="N94" s="112"/>
      <c r="O94" s="112"/>
      <c r="P94" s="112"/>
      <c r="Q94" s="112"/>
      <c r="R94" s="112"/>
      <c r="S94" s="112"/>
      <c r="T94" s="112"/>
      <c r="U94" s="112"/>
      <c r="V94" s="199"/>
      <c r="W94" s="200"/>
      <c r="X94" s="200"/>
    </row>
    <row r="95" customFormat="1" ht="17.25" customHeight="1" spans="1:24">
      <c r="A95" s="192" t="str">
        <f t="shared" si="2"/>
        <v>464001 昆明市呈贡区人民政府乌龙街道办事处</v>
      </c>
      <c r="B95" s="193" t="str">
        <f t="shared" si="3"/>
        <v>464001 昆明市呈贡区人民政府乌龙街道办事处</v>
      </c>
      <c r="C95" s="178" t="s">
        <v>280</v>
      </c>
      <c r="D95" s="192" t="s">
        <v>281</v>
      </c>
      <c r="E95" s="194" t="s">
        <v>97</v>
      </c>
      <c r="F95" s="194" t="s">
        <v>98</v>
      </c>
      <c r="G95" s="194" t="s">
        <v>282</v>
      </c>
      <c r="H95" s="24" t="s">
        <v>281</v>
      </c>
      <c r="I95" s="112">
        <v>81498</v>
      </c>
      <c r="J95" s="112">
        <v>81498</v>
      </c>
      <c r="K95" s="112"/>
      <c r="L95" s="112"/>
      <c r="M95" s="112">
        <v>81498</v>
      </c>
      <c r="N95" s="112"/>
      <c r="O95" s="112"/>
      <c r="P95" s="112"/>
      <c r="Q95" s="112"/>
      <c r="R95" s="112"/>
      <c r="S95" s="112"/>
      <c r="T95" s="112"/>
      <c r="U95" s="112"/>
      <c r="V95" s="199"/>
      <c r="W95" s="200"/>
      <c r="X95" s="200"/>
    </row>
    <row r="96" customFormat="1" ht="17.25" customHeight="1" spans="1:24">
      <c r="A96" s="192" t="str">
        <f t="shared" si="2"/>
        <v>464001 昆明市呈贡区人民政府乌龙街道办事处</v>
      </c>
      <c r="B96" s="193" t="str">
        <f t="shared" si="3"/>
        <v>464001 昆明市呈贡区人民政府乌龙街道办事处</v>
      </c>
      <c r="C96" s="178" t="s">
        <v>283</v>
      </c>
      <c r="D96" s="192" t="s">
        <v>213</v>
      </c>
      <c r="E96" s="194" t="s">
        <v>97</v>
      </c>
      <c r="F96" s="194" t="s">
        <v>98</v>
      </c>
      <c r="G96" s="194" t="s">
        <v>284</v>
      </c>
      <c r="H96" s="24" t="s">
        <v>213</v>
      </c>
      <c r="I96" s="112">
        <v>10000</v>
      </c>
      <c r="J96" s="112">
        <v>10000</v>
      </c>
      <c r="K96" s="112"/>
      <c r="L96" s="112"/>
      <c r="M96" s="112">
        <v>10000</v>
      </c>
      <c r="N96" s="112"/>
      <c r="O96" s="112"/>
      <c r="P96" s="112"/>
      <c r="Q96" s="112"/>
      <c r="R96" s="112"/>
      <c r="S96" s="112"/>
      <c r="T96" s="112"/>
      <c r="U96" s="112"/>
      <c r="V96" s="199"/>
      <c r="W96" s="200"/>
      <c r="X96" s="200"/>
    </row>
    <row r="97" customFormat="1" ht="17.25" customHeight="1" spans="1:24">
      <c r="A97" s="192" t="str">
        <f t="shared" si="2"/>
        <v>464001 昆明市呈贡区人民政府乌龙街道办事处</v>
      </c>
      <c r="B97" s="193" t="str">
        <f t="shared" si="3"/>
        <v>464001 昆明市呈贡区人民政府乌龙街道办事处</v>
      </c>
      <c r="C97" s="178" t="s">
        <v>285</v>
      </c>
      <c r="D97" s="192" t="s">
        <v>286</v>
      </c>
      <c r="E97" s="194" t="s">
        <v>97</v>
      </c>
      <c r="F97" s="194" t="s">
        <v>98</v>
      </c>
      <c r="G97" s="194" t="s">
        <v>287</v>
      </c>
      <c r="H97" s="24" t="s">
        <v>288</v>
      </c>
      <c r="I97" s="112">
        <v>180000</v>
      </c>
      <c r="J97" s="112">
        <v>180000</v>
      </c>
      <c r="K97" s="112"/>
      <c r="L97" s="112"/>
      <c r="M97" s="112">
        <v>180000</v>
      </c>
      <c r="N97" s="112"/>
      <c r="O97" s="112"/>
      <c r="P97" s="112"/>
      <c r="Q97" s="112"/>
      <c r="R97" s="112"/>
      <c r="S97" s="112"/>
      <c r="T97" s="112"/>
      <c r="U97" s="112"/>
      <c r="V97" s="199"/>
      <c r="W97" s="200"/>
      <c r="X97" s="200"/>
    </row>
    <row r="98" customFormat="1" ht="17.25" customHeight="1" spans="1:24">
      <c r="A98" s="192" t="str">
        <f t="shared" si="2"/>
        <v>464001 昆明市呈贡区人民政府乌龙街道办事处</v>
      </c>
      <c r="B98" s="193" t="str">
        <f t="shared" si="3"/>
        <v>464001 昆明市呈贡区人民政府乌龙街道办事处</v>
      </c>
      <c r="C98" s="178" t="s">
        <v>289</v>
      </c>
      <c r="D98" s="192" t="s">
        <v>290</v>
      </c>
      <c r="E98" s="194" t="s">
        <v>97</v>
      </c>
      <c r="F98" s="194" t="s">
        <v>98</v>
      </c>
      <c r="G98" s="194" t="s">
        <v>291</v>
      </c>
      <c r="H98" s="24" t="s">
        <v>290</v>
      </c>
      <c r="I98" s="112">
        <v>48905.04</v>
      </c>
      <c r="J98" s="112">
        <v>48905.04</v>
      </c>
      <c r="K98" s="112"/>
      <c r="L98" s="112"/>
      <c r="M98" s="112">
        <v>48905.04</v>
      </c>
      <c r="N98" s="112"/>
      <c r="O98" s="112"/>
      <c r="P98" s="112"/>
      <c r="Q98" s="112"/>
      <c r="R98" s="112"/>
      <c r="S98" s="112"/>
      <c r="T98" s="112"/>
      <c r="U98" s="112"/>
      <c r="V98" s="199"/>
      <c r="W98" s="200"/>
      <c r="X98" s="200"/>
    </row>
    <row r="99" customFormat="1" ht="17.25" customHeight="1" spans="1:24">
      <c r="A99" s="192" t="str">
        <f t="shared" si="2"/>
        <v>464001 昆明市呈贡区人民政府乌龙街道办事处</v>
      </c>
      <c r="B99" s="193" t="str">
        <f t="shared" si="3"/>
        <v>464001 昆明市呈贡区人民政府乌龙街道办事处</v>
      </c>
      <c r="C99" s="178" t="s">
        <v>289</v>
      </c>
      <c r="D99" s="192" t="s">
        <v>290</v>
      </c>
      <c r="E99" s="194" t="s">
        <v>97</v>
      </c>
      <c r="F99" s="194" t="s">
        <v>98</v>
      </c>
      <c r="G99" s="194" t="s">
        <v>291</v>
      </c>
      <c r="H99" s="24" t="s">
        <v>290</v>
      </c>
      <c r="I99" s="112">
        <v>87552</v>
      </c>
      <c r="J99" s="112">
        <v>87552</v>
      </c>
      <c r="K99" s="112"/>
      <c r="L99" s="112"/>
      <c r="M99" s="112">
        <v>87552</v>
      </c>
      <c r="N99" s="112"/>
      <c r="O99" s="112"/>
      <c r="P99" s="112"/>
      <c r="Q99" s="112"/>
      <c r="R99" s="112"/>
      <c r="S99" s="112"/>
      <c r="T99" s="112"/>
      <c r="U99" s="112"/>
      <c r="V99" s="199"/>
      <c r="W99" s="200"/>
      <c r="X99" s="200"/>
    </row>
    <row r="100" customFormat="1" ht="17.25" customHeight="1" spans="1:24">
      <c r="A100" s="192" t="str">
        <f t="shared" si="2"/>
        <v>464001 昆明市呈贡区人民政府乌龙街道办事处</v>
      </c>
      <c r="B100" s="193" t="str">
        <f t="shared" si="3"/>
        <v>464001 昆明市呈贡区人民政府乌龙街道办事处</v>
      </c>
      <c r="C100" s="178" t="s">
        <v>289</v>
      </c>
      <c r="D100" s="192" t="s">
        <v>290</v>
      </c>
      <c r="E100" s="194" t="s">
        <v>99</v>
      </c>
      <c r="F100" s="194" t="s">
        <v>100</v>
      </c>
      <c r="G100" s="194" t="s">
        <v>291</v>
      </c>
      <c r="H100" s="24" t="s">
        <v>290</v>
      </c>
      <c r="I100" s="112">
        <v>102534.48</v>
      </c>
      <c r="J100" s="112">
        <v>102534.48</v>
      </c>
      <c r="K100" s="112"/>
      <c r="L100" s="112"/>
      <c r="M100" s="112">
        <v>102534.48</v>
      </c>
      <c r="N100" s="112"/>
      <c r="O100" s="112"/>
      <c r="P100" s="112"/>
      <c r="Q100" s="112"/>
      <c r="R100" s="112"/>
      <c r="S100" s="112"/>
      <c r="T100" s="112"/>
      <c r="U100" s="112"/>
      <c r="V100" s="199"/>
      <c r="W100" s="200"/>
      <c r="X100" s="200"/>
    </row>
    <row r="101" customFormat="1" ht="17.25" customHeight="1" spans="1:24">
      <c r="A101" s="192" t="str">
        <f t="shared" si="2"/>
        <v>464001 昆明市呈贡区人民政府乌龙街道办事处</v>
      </c>
      <c r="B101" s="193" t="str">
        <f t="shared" si="3"/>
        <v>464001 昆明市呈贡区人民政府乌龙街道办事处</v>
      </c>
      <c r="C101" s="178" t="s">
        <v>292</v>
      </c>
      <c r="D101" s="192" t="s">
        <v>293</v>
      </c>
      <c r="E101" s="194" t="s">
        <v>97</v>
      </c>
      <c r="F101" s="194" t="s">
        <v>98</v>
      </c>
      <c r="G101" s="194" t="s">
        <v>294</v>
      </c>
      <c r="H101" s="24" t="s">
        <v>295</v>
      </c>
      <c r="I101" s="112">
        <v>64800</v>
      </c>
      <c r="J101" s="112">
        <v>64800</v>
      </c>
      <c r="K101" s="112"/>
      <c r="L101" s="112"/>
      <c r="M101" s="112">
        <v>64800</v>
      </c>
      <c r="N101" s="112"/>
      <c r="O101" s="112"/>
      <c r="P101" s="112"/>
      <c r="Q101" s="112"/>
      <c r="R101" s="112"/>
      <c r="S101" s="112"/>
      <c r="T101" s="112"/>
      <c r="U101" s="112"/>
      <c r="V101" s="199"/>
      <c r="W101" s="200"/>
      <c r="X101" s="200"/>
    </row>
    <row r="102" customFormat="1" ht="17.25" customHeight="1" spans="1:24">
      <c r="A102" s="192" t="str">
        <f t="shared" si="2"/>
        <v>464001 昆明市呈贡区人民政府乌龙街道办事处</v>
      </c>
      <c r="B102" s="193" t="str">
        <f t="shared" si="3"/>
        <v>464001 昆明市呈贡区人民政府乌龙街道办事处</v>
      </c>
      <c r="C102" s="178" t="s">
        <v>292</v>
      </c>
      <c r="D102" s="192" t="s">
        <v>293</v>
      </c>
      <c r="E102" s="194" t="s">
        <v>97</v>
      </c>
      <c r="F102" s="194" t="s">
        <v>98</v>
      </c>
      <c r="G102" s="194" t="s">
        <v>294</v>
      </c>
      <c r="H102" s="24" t="s">
        <v>295</v>
      </c>
      <c r="I102" s="112">
        <v>90000</v>
      </c>
      <c r="J102" s="112">
        <v>90000</v>
      </c>
      <c r="K102" s="112"/>
      <c r="L102" s="112"/>
      <c r="M102" s="112">
        <v>90000</v>
      </c>
      <c r="N102" s="112"/>
      <c r="O102" s="112"/>
      <c r="P102" s="112"/>
      <c r="Q102" s="112"/>
      <c r="R102" s="112"/>
      <c r="S102" s="112"/>
      <c r="T102" s="112"/>
      <c r="U102" s="112"/>
      <c r="V102" s="199"/>
      <c r="W102" s="200"/>
      <c r="X102" s="200"/>
    </row>
    <row r="103" customFormat="1" ht="17.25" customHeight="1" spans="1:24">
      <c r="A103" s="192" t="str">
        <f t="shared" si="2"/>
        <v>464001 昆明市呈贡区人民政府乌龙街道办事处</v>
      </c>
      <c r="B103" s="193" t="str">
        <f t="shared" si="3"/>
        <v>464001 昆明市呈贡区人民政府乌龙街道办事处</v>
      </c>
      <c r="C103" s="178" t="s">
        <v>292</v>
      </c>
      <c r="D103" s="192" t="s">
        <v>293</v>
      </c>
      <c r="E103" s="194" t="s">
        <v>97</v>
      </c>
      <c r="F103" s="194" t="s">
        <v>98</v>
      </c>
      <c r="G103" s="194" t="s">
        <v>296</v>
      </c>
      <c r="H103" s="24" t="s">
        <v>297</v>
      </c>
      <c r="I103" s="112">
        <v>216000</v>
      </c>
      <c r="J103" s="112">
        <v>216000</v>
      </c>
      <c r="K103" s="112"/>
      <c r="L103" s="112"/>
      <c r="M103" s="112">
        <v>216000</v>
      </c>
      <c r="N103" s="112"/>
      <c r="O103" s="112"/>
      <c r="P103" s="112"/>
      <c r="Q103" s="112"/>
      <c r="R103" s="112"/>
      <c r="S103" s="112"/>
      <c r="T103" s="112"/>
      <c r="U103" s="112"/>
      <c r="V103" s="199"/>
      <c r="W103" s="200"/>
      <c r="X103" s="200"/>
    </row>
    <row r="104" customFormat="1" ht="17.25" customHeight="1" spans="1:24">
      <c r="A104" s="192" t="str">
        <f t="shared" si="2"/>
        <v>464001 昆明市呈贡区人民政府乌龙街道办事处</v>
      </c>
      <c r="B104" s="193" t="str">
        <f t="shared" si="3"/>
        <v>464001 昆明市呈贡区人民政府乌龙街道办事处</v>
      </c>
      <c r="C104" s="178" t="s">
        <v>298</v>
      </c>
      <c r="D104" s="192" t="s">
        <v>299</v>
      </c>
      <c r="E104" s="194" t="s">
        <v>97</v>
      </c>
      <c r="F104" s="194" t="s">
        <v>98</v>
      </c>
      <c r="G104" s="194" t="s">
        <v>294</v>
      </c>
      <c r="H104" s="24" t="s">
        <v>295</v>
      </c>
      <c r="I104" s="112">
        <v>46980</v>
      </c>
      <c r="J104" s="112">
        <v>46980</v>
      </c>
      <c r="K104" s="112"/>
      <c r="L104" s="112"/>
      <c r="M104" s="112">
        <v>46980</v>
      </c>
      <c r="N104" s="112"/>
      <c r="O104" s="112"/>
      <c r="P104" s="112"/>
      <c r="Q104" s="112"/>
      <c r="R104" s="112"/>
      <c r="S104" s="112"/>
      <c r="T104" s="112"/>
      <c r="U104" s="112"/>
      <c r="V104" s="199"/>
      <c r="W104" s="200"/>
      <c r="X104" s="200"/>
    </row>
    <row r="105" customFormat="1" ht="17.25" customHeight="1" spans="1:24">
      <c r="A105" s="192" t="str">
        <f t="shared" si="2"/>
        <v>464001 昆明市呈贡区人民政府乌龙街道办事处</v>
      </c>
      <c r="B105" s="193" t="str">
        <f t="shared" si="3"/>
        <v>464001 昆明市呈贡区人民政府乌龙街道办事处</v>
      </c>
      <c r="C105" s="178" t="s">
        <v>298</v>
      </c>
      <c r="D105" s="192" t="s">
        <v>299</v>
      </c>
      <c r="E105" s="194" t="s">
        <v>97</v>
      </c>
      <c r="F105" s="194" t="s">
        <v>98</v>
      </c>
      <c r="G105" s="194" t="s">
        <v>300</v>
      </c>
      <c r="H105" s="24" t="s">
        <v>301</v>
      </c>
      <c r="I105" s="112">
        <v>7340</v>
      </c>
      <c r="J105" s="112">
        <v>7340</v>
      </c>
      <c r="K105" s="112"/>
      <c r="L105" s="112"/>
      <c r="M105" s="112">
        <v>7340</v>
      </c>
      <c r="N105" s="112"/>
      <c r="O105" s="112"/>
      <c r="P105" s="112"/>
      <c r="Q105" s="112"/>
      <c r="R105" s="112"/>
      <c r="S105" s="112"/>
      <c r="T105" s="112"/>
      <c r="U105" s="112"/>
      <c r="V105" s="199"/>
      <c r="W105" s="200"/>
      <c r="X105" s="200"/>
    </row>
    <row r="106" customFormat="1" ht="17.25" customHeight="1" spans="1:24">
      <c r="A106" s="192" t="str">
        <f t="shared" si="2"/>
        <v>464001 昆明市呈贡区人民政府乌龙街道办事处</v>
      </c>
      <c r="B106" s="193" t="str">
        <f t="shared" si="3"/>
        <v>464001 昆明市呈贡区人民政府乌龙街道办事处</v>
      </c>
      <c r="C106" s="178" t="s">
        <v>298</v>
      </c>
      <c r="D106" s="192" t="s">
        <v>299</v>
      </c>
      <c r="E106" s="194" t="s">
        <v>97</v>
      </c>
      <c r="F106" s="194" t="s">
        <v>98</v>
      </c>
      <c r="G106" s="194" t="s">
        <v>302</v>
      </c>
      <c r="H106" s="24" t="s">
        <v>303</v>
      </c>
      <c r="I106" s="112">
        <v>11340</v>
      </c>
      <c r="J106" s="112">
        <v>11340</v>
      </c>
      <c r="K106" s="112"/>
      <c r="L106" s="112"/>
      <c r="M106" s="112">
        <v>11340</v>
      </c>
      <c r="N106" s="112"/>
      <c r="O106" s="112"/>
      <c r="P106" s="112"/>
      <c r="Q106" s="112"/>
      <c r="R106" s="112"/>
      <c r="S106" s="112"/>
      <c r="T106" s="112"/>
      <c r="U106" s="112"/>
      <c r="V106" s="199"/>
      <c r="W106" s="200"/>
      <c r="X106" s="200"/>
    </row>
    <row r="107" customFormat="1" ht="17.25" customHeight="1" spans="1:24">
      <c r="A107" s="192" t="str">
        <f t="shared" si="2"/>
        <v>464001 昆明市呈贡区人民政府乌龙街道办事处</v>
      </c>
      <c r="B107" s="193" t="str">
        <f t="shared" si="3"/>
        <v>464001 昆明市呈贡区人民政府乌龙街道办事处</v>
      </c>
      <c r="C107" s="178" t="s">
        <v>298</v>
      </c>
      <c r="D107" s="192" t="s">
        <v>299</v>
      </c>
      <c r="E107" s="194" t="s">
        <v>97</v>
      </c>
      <c r="F107" s="194" t="s">
        <v>98</v>
      </c>
      <c r="G107" s="194" t="s">
        <v>304</v>
      </c>
      <c r="H107" s="24" t="s">
        <v>305</v>
      </c>
      <c r="I107" s="112">
        <v>10000</v>
      </c>
      <c r="J107" s="112">
        <v>10000</v>
      </c>
      <c r="K107" s="112"/>
      <c r="L107" s="112"/>
      <c r="M107" s="112">
        <v>10000</v>
      </c>
      <c r="N107" s="112"/>
      <c r="O107" s="112"/>
      <c r="P107" s="112"/>
      <c r="Q107" s="112"/>
      <c r="R107" s="112"/>
      <c r="S107" s="112"/>
      <c r="T107" s="112"/>
      <c r="U107" s="112"/>
      <c r="V107" s="199"/>
      <c r="W107" s="200"/>
      <c r="X107" s="200"/>
    </row>
    <row r="108" customFormat="1" ht="17.25" customHeight="1" spans="1:24">
      <c r="A108" s="192" t="str">
        <f t="shared" si="2"/>
        <v>464001 昆明市呈贡区人民政府乌龙街道办事处</v>
      </c>
      <c r="B108" s="193" t="str">
        <f t="shared" si="3"/>
        <v>464001 昆明市呈贡区人民政府乌龙街道办事处</v>
      </c>
      <c r="C108" s="178" t="s">
        <v>298</v>
      </c>
      <c r="D108" s="192" t="s">
        <v>299</v>
      </c>
      <c r="E108" s="194" t="s">
        <v>97</v>
      </c>
      <c r="F108" s="194" t="s">
        <v>98</v>
      </c>
      <c r="G108" s="194" t="s">
        <v>306</v>
      </c>
      <c r="H108" s="24" t="s">
        <v>307</v>
      </c>
      <c r="I108" s="112">
        <v>12000</v>
      </c>
      <c r="J108" s="112">
        <v>12000</v>
      </c>
      <c r="K108" s="112"/>
      <c r="L108" s="112"/>
      <c r="M108" s="112">
        <v>12000</v>
      </c>
      <c r="N108" s="112"/>
      <c r="O108" s="112"/>
      <c r="P108" s="112"/>
      <c r="Q108" s="112"/>
      <c r="R108" s="112"/>
      <c r="S108" s="112"/>
      <c r="T108" s="112"/>
      <c r="U108" s="112"/>
      <c r="V108" s="199"/>
      <c r="W108" s="200"/>
      <c r="X108" s="200"/>
    </row>
    <row r="109" customFormat="1" ht="17.25" customHeight="1" spans="1:24">
      <c r="A109" s="192" t="str">
        <f t="shared" si="2"/>
        <v>464001 昆明市呈贡区人民政府乌龙街道办事处</v>
      </c>
      <c r="B109" s="193" t="str">
        <f t="shared" si="3"/>
        <v>464001 昆明市呈贡区人民政府乌龙街道办事处</v>
      </c>
      <c r="C109" s="178" t="s">
        <v>298</v>
      </c>
      <c r="D109" s="192" t="s">
        <v>299</v>
      </c>
      <c r="E109" s="194" t="s">
        <v>97</v>
      </c>
      <c r="F109" s="194" t="s">
        <v>98</v>
      </c>
      <c r="G109" s="194" t="s">
        <v>308</v>
      </c>
      <c r="H109" s="24" t="s">
        <v>309</v>
      </c>
      <c r="I109" s="112">
        <v>16000</v>
      </c>
      <c r="J109" s="112">
        <v>16000</v>
      </c>
      <c r="K109" s="112"/>
      <c r="L109" s="112"/>
      <c r="M109" s="112">
        <v>16000</v>
      </c>
      <c r="N109" s="112"/>
      <c r="O109" s="112"/>
      <c r="P109" s="112"/>
      <c r="Q109" s="112"/>
      <c r="R109" s="112"/>
      <c r="S109" s="112"/>
      <c r="T109" s="112"/>
      <c r="U109" s="112"/>
      <c r="V109" s="199"/>
      <c r="W109" s="200"/>
      <c r="X109" s="200"/>
    </row>
    <row r="110" customFormat="1" ht="17.25" customHeight="1" spans="1:24">
      <c r="A110" s="192" t="str">
        <f t="shared" si="2"/>
        <v>464001 昆明市呈贡区人民政府乌龙街道办事处</v>
      </c>
      <c r="B110" s="193" t="str">
        <f t="shared" si="3"/>
        <v>464001 昆明市呈贡区人民政府乌龙街道办事处</v>
      </c>
      <c r="C110" s="178" t="s">
        <v>298</v>
      </c>
      <c r="D110" s="192" t="s">
        <v>299</v>
      </c>
      <c r="E110" s="194" t="s">
        <v>97</v>
      </c>
      <c r="F110" s="194" t="s">
        <v>98</v>
      </c>
      <c r="G110" s="194" t="s">
        <v>310</v>
      </c>
      <c r="H110" s="24" t="s">
        <v>311</v>
      </c>
      <c r="I110" s="112">
        <v>20000</v>
      </c>
      <c r="J110" s="112">
        <v>20000</v>
      </c>
      <c r="K110" s="112"/>
      <c r="L110" s="112"/>
      <c r="M110" s="112">
        <v>20000</v>
      </c>
      <c r="N110" s="112"/>
      <c r="O110" s="112"/>
      <c r="P110" s="112"/>
      <c r="Q110" s="112"/>
      <c r="R110" s="112"/>
      <c r="S110" s="112"/>
      <c r="T110" s="112"/>
      <c r="U110" s="112"/>
      <c r="V110" s="199"/>
      <c r="W110" s="200"/>
      <c r="X110" s="200"/>
    </row>
    <row r="111" customFormat="1" ht="17.25" customHeight="1" spans="1:24">
      <c r="A111" s="192" t="str">
        <f t="shared" si="2"/>
        <v>464001 昆明市呈贡区人民政府乌龙街道办事处</v>
      </c>
      <c r="B111" s="193" t="str">
        <f t="shared" si="3"/>
        <v>464001 昆明市呈贡区人民政府乌龙街道办事处</v>
      </c>
      <c r="C111" s="178" t="s">
        <v>298</v>
      </c>
      <c r="D111" s="192" t="s">
        <v>299</v>
      </c>
      <c r="E111" s="194" t="s">
        <v>97</v>
      </c>
      <c r="F111" s="194" t="s">
        <v>98</v>
      </c>
      <c r="G111" s="194" t="s">
        <v>296</v>
      </c>
      <c r="H111" s="24" t="s">
        <v>297</v>
      </c>
      <c r="I111" s="112">
        <v>60000</v>
      </c>
      <c r="J111" s="112">
        <v>60000</v>
      </c>
      <c r="K111" s="112"/>
      <c r="L111" s="112"/>
      <c r="M111" s="112">
        <v>60000</v>
      </c>
      <c r="N111" s="112"/>
      <c r="O111" s="112"/>
      <c r="P111" s="112"/>
      <c r="Q111" s="112"/>
      <c r="R111" s="112"/>
      <c r="S111" s="112"/>
      <c r="T111" s="112"/>
      <c r="U111" s="112"/>
      <c r="V111" s="199"/>
      <c r="W111" s="200"/>
      <c r="X111" s="200"/>
    </row>
    <row r="112" customFormat="1" ht="17.25" customHeight="1" spans="1:24">
      <c r="A112" s="192" t="str">
        <f t="shared" si="2"/>
        <v>464001 昆明市呈贡区人民政府乌龙街道办事处</v>
      </c>
      <c r="B112" s="193" t="str">
        <f t="shared" si="3"/>
        <v>464001 昆明市呈贡区人民政府乌龙街道办事处</v>
      </c>
      <c r="C112" s="178" t="s">
        <v>298</v>
      </c>
      <c r="D112" s="192" t="s">
        <v>299</v>
      </c>
      <c r="E112" s="194" t="s">
        <v>97</v>
      </c>
      <c r="F112" s="194" t="s">
        <v>98</v>
      </c>
      <c r="G112" s="194" t="s">
        <v>287</v>
      </c>
      <c r="H112" s="24" t="s">
        <v>288</v>
      </c>
      <c r="I112" s="112">
        <v>18000</v>
      </c>
      <c r="J112" s="112">
        <v>18000</v>
      </c>
      <c r="K112" s="112"/>
      <c r="L112" s="112"/>
      <c r="M112" s="112">
        <v>18000</v>
      </c>
      <c r="N112" s="112"/>
      <c r="O112" s="112"/>
      <c r="P112" s="112"/>
      <c r="Q112" s="112"/>
      <c r="R112" s="112"/>
      <c r="S112" s="112"/>
      <c r="T112" s="112"/>
      <c r="U112" s="112"/>
      <c r="V112" s="199"/>
      <c r="W112" s="200"/>
      <c r="X112" s="200"/>
    </row>
    <row r="113" customFormat="1" ht="17.25" customHeight="1" spans="1:24">
      <c r="A113" s="192" t="str">
        <f t="shared" si="2"/>
        <v>464001 昆明市呈贡区人民政府乌龙街道办事处</v>
      </c>
      <c r="B113" s="193" t="str">
        <f t="shared" si="3"/>
        <v>464001 昆明市呈贡区人民政府乌龙街道办事处</v>
      </c>
      <c r="C113" s="178" t="s">
        <v>298</v>
      </c>
      <c r="D113" s="192" t="s">
        <v>299</v>
      </c>
      <c r="E113" s="194" t="s">
        <v>99</v>
      </c>
      <c r="F113" s="194" t="s">
        <v>100</v>
      </c>
      <c r="G113" s="194" t="s">
        <v>294</v>
      </c>
      <c r="H113" s="24" t="s">
        <v>295</v>
      </c>
      <c r="I113" s="112">
        <v>128205</v>
      </c>
      <c r="J113" s="112">
        <v>128205</v>
      </c>
      <c r="K113" s="112"/>
      <c r="L113" s="112"/>
      <c r="M113" s="112">
        <v>128205</v>
      </c>
      <c r="N113" s="112"/>
      <c r="O113" s="112"/>
      <c r="P113" s="112"/>
      <c r="Q113" s="112"/>
      <c r="R113" s="112"/>
      <c r="S113" s="112"/>
      <c r="T113" s="112"/>
      <c r="U113" s="112"/>
      <c r="V113" s="199"/>
      <c r="W113" s="200"/>
      <c r="X113" s="200"/>
    </row>
    <row r="114" customFormat="1" ht="17.25" customHeight="1" spans="1:24">
      <c r="A114" s="192" t="str">
        <f t="shared" si="2"/>
        <v>464001 昆明市呈贡区人民政府乌龙街道办事处</v>
      </c>
      <c r="B114" s="193" t="str">
        <f t="shared" si="3"/>
        <v>464001 昆明市呈贡区人民政府乌龙街道办事处</v>
      </c>
      <c r="C114" s="178" t="s">
        <v>298</v>
      </c>
      <c r="D114" s="192" t="s">
        <v>299</v>
      </c>
      <c r="E114" s="194" t="s">
        <v>99</v>
      </c>
      <c r="F114" s="194" t="s">
        <v>100</v>
      </c>
      <c r="G114" s="194" t="s">
        <v>300</v>
      </c>
      <c r="H114" s="24" t="s">
        <v>301</v>
      </c>
      <c r="I114" s="112">
        <v>16515</v>
      </c>
      <c r="J114" s="112">
        <v>16515</v>
      </c>
      <c r="K114" s="112"/>
      <c r="L114" s="112"/>
      <c r="M114" s="112">
        <v>16515</v>
      </c>
      <c r="N114" s="112"/>
      <c r="O114" s="112"/>
      <c r="P114" s="112"/>
      <c r="Q114" s="112"/>
      <c r="R114" s="112"/>
      <c r="S114" s="112"/>
      <c r="T114" s="112"/>
      <c r="U114" s="112"/>
      <c r="V114" s="199"/>
      <c r="W114" s="200"/>
      <c r="X114" s="200"/>
    </row>
    <row r="115" customFormat="1" ht="17.25" customHeight="1" spans="1:24">
      <c r="A115" s="192" t="str">
        <f t="shared" si="2"/>
        <v>464001 昆明市呈贡区人民政府乌龙街道办事处</v>
      </c>
      <c r="B115" s="193" t="str">
        <f t="shared" si="3"/>
        <v>464001 昆明市呈贡区人民政府乌龙街道办事处</v>
      </c>
      <c r="C115" s="178" t="s">
        <v>298</v>
      </c>
      <c r="D115" s="192" t="s">
        <v>299</v>
      </c>
      <c r="E115" s="194" t="s">
        <v>99</v>
      </c>
      <c r="F115" s="194" t="s">
        <v>100</v>
      </c>
      <c r="G115" s="194" t="s">
        <v>302</v>
      </c>
      <c r="H115" s="24" t="s">
        <v>303</v>
      </c>
      <c r="I115" s="112">
        <v>25515</v>
      </c>
      <c r="J115" s="112">
        <v>25515</v>
      </c>
      <c r="K115" s="112"/>
      <c r="L115" s="112"/>
      <c r="M115" s="112">
        <v>25515</v>
      </c>
      <c r="N115" s="112"/>
      <c r="O115" s="112"/>
      <c r="P115" s="112"/>
      <c r="Q115" s="112"/>
      <c r="R115" s="112"/>
      <c r="S115" s="112"/>
      <c r="T115" s="112"/>
      <c r="U115" s="112"/>
      <c r="V115" s="199"/>
      <c r="W115" s="200"/>
      <c r="X115" s="200"/>
    </row>
    <row r="116" customFormat="1" ht="17.25" customHeight="1" spans="1:24">
      <c r="A116" s="192" t="str">
        <f t="shared" si="2"/>
        <v>464001 昆明市呈贡区人民政府乌龙街道办事处</v>
      </c>
      <c r="B116" s="193" t="str">
        <f t="shared" si="3"/>
        <v>464001 昆明市呈贡区人民政府乌龙街道办事处</v>
      </c>
      <c r="C116" s="178" t="s">
        <v>298</v>
      </c>
      <c r="D116" s="192" t="s">
        <v>299</v>
      </c>
      <c r="E116" s="194" t="s">
        <v>99</v>
      </c>
      <c r="F116" s="194" t="s">
        <v>100</v>
      </c>
      <c r="G116" s="194" t="s">
        <v>304</v>
      </c>
      <c r="H116" s="24" t="s">
        <v>305</v>
      </c>
      <c r="I116" s="112">
        <v>22500</v>
      </c>
      <c r="J116" s="112">
        <v>22500</v>
      </c>
      <c r="K116" s="112"/>
      <c r="L116" s="112"/>
      <c r="M116" s="112">
        <v>22500</v>
      </c>
      <c r="N116" s="112"/>
      <c r="O116" s="112"/>
      <c r="P116" s="112"/>
      <c r="Q116" s="112"/>
      <c r="R116" s="112"/>
      <c r="S116" s="112"/>
      <c r="T116" s="112"/>
      <c r="U116" s="112"/>
      <c r="V116" s="199"/>
      <c r="W116" s="200"/>
      <c r="X116" s="200"/>
    </row>
    <row r="117" customFormat="1" ht="17.25" customHeight="1" spans="1:24">
      <c r="A117" s="192" t="str">
        <f t="shared" si="2"/>
        <v>464001 昆明市呈贡区人民政府乌龙街道办事处</v>
      </c>
      <c r="B117" s="193" t="str">
        <f t="shared" si="3"/>
        <v>464001 昆明市呈贡区人民政府乌龙街道办事处</v>
      </c>
      <c r="C117" s="178" t="s">
        <v>298</v>
      </c>
      <c r="D117" s="192" t="s">
        <v>299</v>
      </c>
      <c r="E117" s="194" t="s">
        <v>99</v>
      </c>
      <c r="F117" s="194" t="s">
        <v>100</v>
      </c>
      <c r="G117" s="194" t="s">
        <v>306</v>
      </c>
      <c r="H117" s="24" t="s">
        <v>307</v>
      </c>
      <c r="I117" s="112">
        <v>27000</v>
      </c>
      <c r="J117" s="112">
        <v>27000</v>
      </c>
      <c r="K117" s="112"/>
      <c r="L117" s="112"/>
      <c r="M117" s="112">
        <v>27000</v>
      </c>
      <c r="N117" s="112"/>
      <c r="O117" s="112"/>
      <c r="P117" s="112"/>
      <c r="Q117" s="112"/>
      <c r="R117" s="112"/>
      <c r="S117" s="112"/>
      <c r="T117" s="112"/>
      <c r="U117" s="112"/>
      <c r="V117" s="199"/>
      <c r="W117" s="200"/>
      <c r="X117" s="200"/>
    </row>
    <row r="118" customFormat="1" ht="17.25" customHeight="1" spans="1:24">
      <c r="A118" s="192" t="str">
        <f t="shared" si="2"/>
        <v>464001 昆明市呈贡区人民政府乌龙街道办事处</v>
      </c>
      <c r="B118" s="193" t="str">
        <f t="shared" si="3"/>
        <v>464001 昆明市呈贡区人民政府乌龙街道办事处</v>
      </c>
      <c r="C118" s="178" t="s">
        <v>298</v>
      </c>
      <c r="D118" s="192" t="s">
        <v>299</v>
      </c>
      <c r="E118" s="194" t="s">
        <v>99</v>
      </c>
      <c r="F118" s="194" t="s">
        <v>100</v>
      </c>
      <c r="G118" s="194" t="s">
        <v>308</v>
      </c>
      <c r="H118" s="24" t="s">
        <v>309</v>
      </c>
      <c r="I118" s="112">
        <v>27000</v>
      </c>
      <c r="J118" s="112">
        <v>27000</v>
      </c>
      <c r="K118" s="112"/>
      <c r="L118" s="112"/>
      <c r="M118" s="112">
        <v>27000</v>
      </c>
      <c r="N118" s="112"/>
      <c r="O118" s="112"/>
      <c r="P118" s="112"/>
      <c r="Q118" s="112"/>
      <c r="R118" s="112"/>
      <c r="S118" s="112"/>
      <c r="T118" s="112"/>
      <c r="U118" s="112"/>
      <c r="V118" s="199"/>
      <c r="W118" s="200"/>
      <c r="X118" s="200"/>
    </row>
    <row r="119" customFormat="1" ht="17.25" customHeight="1" spans="1:24">
      <c r="A119" s="192" t="str">
        <f t="shared" si="2"/>
        <v>464001 昆明市呈贡区人民政府乌龙街道办事处</v>
      </c>
      <c r="B119" s="193" t="str">
        <f t="shared" si="3"/>
        <v>464001 昆明市呈贡区人民政府乌龙街道办事处</v>
      </c>
      <c r="C119" s="178" t="s">
        <v>298</v>
      </c>
      <c r="D119" s="192" t="s">
        <v>299</v>
      </c>
      <c r="E119" s="194" t="s">
        <v>99</v>
      </c>
      <c r="F119" s="194" t="s">
        <v>100</v>
      </c>
      <c r="G119" s="194" t="s">
        <v>310</v>
      </c>
      <c r="H119" s="24" t="s">
        <v>311</v>
      </c>
      <c r="I119" s="112">
        <v>45000</v>
      </c>
      <c r="J119" s="112">
        <v>45000</v>
      </c>
      <c r="K119" s="112"/>
      <c r="L119" s="112"/>
      <c r="M119" s="112">
        <v>45000</v>
      </c>
      <c r="N119" s="112"/>
      <c r="O119" s="112"/>
      <c r="P119" s="112"/>
      <c r="Q119" s="112"/>
      <c r="R119" s="112"/>
      <c r="S119" s="112"/>
      <c r="T119" s="112"/>
      <c r="U119" s="112"/>
      <c r="V119" s="199"/>
      <c r="W119" s="200"/>
      <c r="X119" s="200"/>
    </row>
    <row r="120" customFormat="1" ht="17.25" customHeight="1" spans="1:24">
      <c r="A120" s="192" t="str">
        <f t="shared" si="2"/>
        <v>464001 昆明市呈贡区人民政府乌龙街道办事处</v>
      </c>
      <c r="B120" s="193" t="str">
        <f t="shared" si="3"/>
        <v>464001 昆明市呈贡区人民政府乌龙街道办事处</v>
      </c>
      <c r="C120" s="178" t="s">
        <v>298</v>
      </c>
      <c r="D120" s="192" t="s">
        <v>299</v>
      </c>
      <c r="E120" s="194" t="s">
        <v>99</v>
      </c>
      <c r="F120" s="194" t="s">
        <v>100</v>
      </c>
      <c r="G120" s="194" t="s">
        <v>296</v>
      </c>
      <c r="H120" s="24" t="s">
        <v>297</v>
      </c>
      <c r="I120" s="112">
        <v>135000</v>
      </c>
      <c r="J120" s="112">
        <v>135000</v>
      </c>
      <c r="K120" s="112"/>
      <c r="L120" s="112"/>
      <c r="M120" s="112">
        <v>135000</v>
      </c>
      <c r="N120" s="112"/>
      <c r="O120" s="112"/>
      <c r="P120" s="112"/>
      <c r="Q120" s="112"/>
      <c r="R120" s="112"/>
      <c r="S120" s="112"/>
      <c r="T120" s="112"/>
      <c r="U120" s="112"/>
      <c r="V120" s="199"/>
      <c r="W120" s="200"/>
      <c r="X120" s="200"/>
    </row>
    <row r="121" customFormat="1" ht="17.25" customHeight="1" spans="1:24">
      <c r="A121" s="192" t="str">
        <f t="shared" si="2"/>
        <v>464001 昆明市呈贡区人民政府乌龙街道办事处</v>
      </c>
      <c r="B121" s="193" t="str">
        <f t="shared" si="3"/>
        <v>464001 昆明市呈贡区人民政府乌龙街道办事处</v>
      </c>
      <c r="C121" s="178" t="s">
        <v>298</v>
      </c>
      <c r="D121" s="192" t="s">
        <v>299</v>
      </c>
      <c r="E121" s="194" t="s">
        <v>107</v>
      </c>
      <c r="F121" s="194" t="s">
        <v>108</v>
      </c>
      <c r="G121" s="194" t="s">
        <v>312</v>
      </c>
      <c r="H121" s="24" t="s">
        <v>313</v>
      </c>
      <c r="I121" s="112">
        <v>13500</v>
      </c>
      <c r="J121" s="112">
        <v>13500</v>
      </c>
      <c r="K121" s="112"/>
      <c r="L121" s="112"/>
      <c r="M121" s="112">
        <v>13500</v>
      </c>
      <c r="N121" s="112"/>
      <c r="O121" s="112"/>
      <c r="P121" s="112"/>
      <c r="Q121" s="112"/>
      <c r="R121" s="112"/>
      <c r="S121" s="112"/>
      <c r="T121" s="112"/>
      <c r="U121" s="112"/>
      <c r="V121" s="199"/>
      <c r="W121" s="200"/>
      <c r="X121" s="200"/>
    </row>
    <row r="122" customFormat="1" ht="17.25" customHeight="1" spans="1:24">
      <c r="A122" s="192" t="str">
        <f t="shared" si="2"/>
        <v>464001 昆明市呈贡区人民政府乌龙街道办事处</v>
      </c>
      <c r="B122" s="193" t="str">
        <f t="shared" si="3"/>
        <v>464001 昆明市呈贡区人民政府乌龙街道办事处</v>
      </c>
      <c r="C122" s="178" t="s">
        <v>298</v>
      </c>
      <c r="D122" s="192" t="s">
        <v>299</v>
      </c>
      <c r="E122" s="194" t="s">
        <v>107</v>
      </c>
      <c r="F122" s="194" t="s">
        <v>108</v>
      </c>
      <c r="G122" s="194" t="s">
        <v>312</v>
      </c>
      <c r="H122" s="24" t="s">
        <v>313</v>
      </c>
      <c r="I122" s="112">
        <v>6000</v>
      </c>
      <c r="J122" s="112">
        <v>6000</v>
      </c>
      <c r="K122" s="112"/>
      <c r="L122" s="112"/>
      <c r="M122" s="112">
        <v>6000</v>
      </c>
      <c r="N122" s="112"/>
      <c r="O122" s="112"/>
      <c r="P122" s="112"/>
      <c r="Q122" s="112"/>
      <c r="R122" s="112"/>
      <c r="S122" s="112"/>
      <c r="T122" s="112"/>
      <c r="U122" s="112"/>
      <c r="V122" s="199"/>
      <c r="W122" s="200"/>
      <c r="X122" s="200"/>
    </row>
    <row r="123" customFormat="1" ht="17.25" customHeight="1" spans="1:24">
      <c r="A123" s="201" t="str">
        <f t="shared" si="2"/>
        <v>464001 昆明市呈贡区人民政府乌龙街道办事处</v>
      </c>
      <c r="B123" s="202" t="str">
        <f t="shared" si="3"/>
        <v>464001 昆明市呈贡区人民政府乌龙街道办事处</v>
      </c>
      <c r="C123" s="178" t="s">
        <v>298</v>
      </c>
      <c r="D123" s="201" t="s">
        <v>299</v>
      </c>
      <c r="E123" s="203" t="s">
        <v>113</v>
      </c>
      <c r="F123" s="203" t="s">
        <v>114</v>
      </c>
      <c r="G123" s="203" t="s">
        <v>294</v>
      </c>
      <c r="H123" s="204" t="s">
        <v>295</v>
      </c>
      <c r="I123" s="210">
        <v>4200</v>
      </c>
      <c r="J123" s="210">
        <v>4200</v>
      </c>
      <c r="K123" s="210"/>
      <c r="L123" s="210"/>
      <c r="M123" s="210">
        <v>4200</v>
      </c>
      <c r="N123" s="210"/>
      <c r="O123" s="210"/>
      <c r="P123" s="210"/>
      <c r="Q123" s="210"/>
      <c r="R123" s="210"/>
      <c r="S123" s="210"/>
      <c r="T123" s="210"/>
      <c r="U123" s="210"/>
      <c r="V123" s="212"/>
      <c r="W123" s="200"/>
      <c r="X123" s="200"/>
    </row>
    <row r="124" customFormat="1" ht="17.25" customHeight="1" spans="1:24">
      <c r="A124" s="205" t="str">
        <f t="shared" si="2"/>
        <v>464001 昆明市呈贡区人民政府乌龙街道办事处</v>
      </c>
      <c r="B124" s="206" t="str">
        <f t="shared" si="3"/>
        <v>464001 昆明市呈贡区人民政府乌龙街道办事处</v>
      </c>
      <c r="C124" s="178" t="s">
        <v>298</v>
      </c>
      <c r="D124" s="207" t="s">
        <v>299</v>
      </c>
      <c r="E124" s="205" t="s">
        <v>115</v>
      </c>
      <c r="F124" s="205" t="s">
        <v>116</v>
      </c>
      <c r="G124" s="205" t="s">
        <v>294</v>
      </c>
      <c r="H124" s="208" t="s">
        <v>295</v>
      </c>
      <c r="I124" s="211">
        <v>4800</v>
      </c>
      <c r="J124" s="211">
        <v>4800</v>
      </c>
      <c r="K124" s="211"/>
      <c r="L124" s="211"/>
      <c r="M124" s="211">
        <v>4800</v>
      </c>
      <c r="N124" s="211"/>
      <c r="O124" s="211"/>
      <c r="P124" s="211"/>
      <c r="Q124" s="211"/>
      <c r="R124" s="211"/>
      <c r="S124" s="211"/>
      <c r="T124" s="211"/>
      <c r="U124" s="211"/>
      <c r="V124" s="213"/>
      <c r="W124" s="200"/>
      <c r="X124" s="200"/>
    </row>
    <row r="125" customFormat="1" ht="17.25" customHeight="1" spans="1:24">
      <c r="A125" s="209" t="s">
        <v>56</v>
      </c>
      <c r="B125" s="209"/>
      <c r="C125" s="209"/>
      <c r="D125" s="209"/>
      <c r="E125" s="209"/>
      <c r="F125" s="209"/>
      <c r="G125" s="209"/>
      <c r="H125" s="209"/>
      <c r="I125" s="211">
        <v>38507346.2</v>
      </c>
      <c r="J125" s="211">
        <v>38507346.2</v>
      </c>
      <c r="K125" s="211"/>
      <c r="L125" s="211"/>
      <c r="M125" s="211">
        <v>38507346.2</v>
      </c>
      <c r="N125" s="211"/>
      <c r="O125" s="211"/>
      <c r="P125" s="211"/>
      <c r="Q125" s="211"/>
      <c r="R125" s="211"/>
      <c r="S125" s="211"/>
      <c r="T125" s="211"/>
      <c r="U125" s="211"/>
      <c r="V125" s="213"/>
      <c r="W125" s="200"/>
      <c r="X125" s="200"/>
    </row>
  </sheetData>
  <mergeCells count="31">
    <mergeCell ref="A3:X3"/>
    <mergeCell ref="A4:H4"/>
    <mergeCell ref="I5:X5"/>
    <mergeCell ref="J6:N6"/>
    <mergeCell ref="O6:Q6"/>
    <mergeCell ref="S6:X6"/>
    <mergeCell ref="A125:H125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27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5"/>
  <sheetViews>
    <sheetView showZeros="0" workbookViewId="0">
      <pane ySplit="1" topLeftCell="A2" activePane="bottomLeft" state="frozen"/>
      <selection/>
      <selection pane="bottomLeft" activeCell="C12" sqref="C12"/>
    </sheetView>
  </sheetViews>
  <sheetFormatPr defaultColWidth="9.14166666666667" defaultRowHeight="14.25" customHeight="1"/>
  <cols>
    <col min="1" max="1" width="19.125" customWidth="1"/>
    <col min="2" max="2" width="27.875" customWidth="1"/>
    <col min="3" max="3" width="49.625" customWidth="1"/>
    <col min="4" max="4" width="35.5" customWidth="1"/>
    <col min="5" max="5" width="11.1416666666667" customWidth="1"/>
    <col min="6" max="6" width="29.875" customWidth="1"/>
    <col min="7" max="7" width="9.85" customWidth="1"/>
    <col min="8" max="8" width="17.7166666666667" customWidth="1"/>
    <col min="9" max="13" width="20" customWidth="1"/>
    <col min="14" max="14" width="12.2833333333333" customWidth="1"/>
    <col min="15" max="15" width="12.7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77"/>
      <c r="E2" s="2"/>
      <c r="F2" s="2"/>
      <c r="G2" s="2"/>
      <c r="H2" s="2"/>
      <c r="U2" s="177"/>
      <c r="W2" s="186" t="s">
        <v>314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77"/>
      <c r="W4" s="152" t="s">
        <v>2</v>
      </c>
    </row>
    <row r="5" ht="21.75" customHeight="1" spans="1:23">
      <c r="A5" s="9" t="s">
        <v>315</v>
      </c>
      <c r="B5" s="10" t="s">
        <v>219</v>
      </c>
      <c r="C5" s="9" t="s">
        <v>220</v>
      </c>
      <c r="D5" s="9" t="s">
        <v>316</v>
      </c>
      <c r="E5" s="10" t="s">
        <v>221</v>
      </c>
      <c r="F5" s="10" t="s">
        <v>222</v>
      </c>
      <c r="G5" s="10" t="s">
        <v>317</v>
      </c>
      <c r="H5" s="10" t="s">
        <v>318</v>
      </c>
      <c r="I5" s="108" t="s">
        <v>56</v>
      </c>
      <c r="J5" s="11" t="s">
        <v>319</v>
      </c>
      <c r="K5" s="12"/>
      <c r="L5" s="12"/>
      <c r="M5" s="13"/>
      <c r="N5" s="11" t="s">
        <v>227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109"/>
      <c r="C6" s="14"/>
      <c r="D6" s="14"/>
      <c r="E6" s="15"/>
      <c r="F6" s="15"/>
      <c r="G6" s="15"/>
      <c r="H6" s="15"/>
      <c r="I6" s="109"/>
      <c r="J6" s="182" t="s">
        <v>59</v>
      </c>
      <c r="K6" s="183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233</v>
      </c>
      <c r="U6" s="10" t="s">
        <v>67</v>
      </c>
      <c r="V6" s="10" t="s">
        <v>68</v>
      </c>
      <c r="W6" s="10" t="s">
        <v>69</v>
      </c>
    </row>
    <row r="7" ht="21" customHeight="1" spans="1:23">
      <c r="A7" s="109"/>
      <c r="B7" s="109"/>
      <c r="C7" s="109"/>
      <c r="D7" s="109"/>
      <c r="E7" s="109"/>
      <c r="F7" s="109"/>
      <c r="G7" s="109"/>
      <c r="H7" s="109"/>
      <c r="I7" s="109"/>
      <c r="J7" s="184" t="s">
        <v>58</v>
      </c>
      <c r="K7" s="185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96" t="s">
        <v>58</v>
      </c>
      <c r="K8" s="96" t="s">
        <v>320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75">
        <v>12</v>
      </c>
      <c r="M9" s="75">
        <v>13</v>
      </c>
      <c r="N9" s="75">
        <v>14</v>
      </c>
      <c r="O9" s="75">
        <v>15</v>
      </c>
      <c r="P9" s="75">
        <v>16</v>
      </c>
      <c r="Q9" s="75">
        <v>17</v>
      </c>
      <c r="R9" s="75">
        <v>18</v>
      </c>
      <c r="S9" s="75">
        <v>19</v>
      </c>
      <c r="T9" s="75">
        <v>20</v>
      </c>
      <c r="U9" s="20">
        <v>21</v>
      </c>
      <c r="V9" s="75">
        <v>22</v>
      </c>
      <c r="W9" s="20">
        <v>23</v>
      </c>
    </row>
    <row r="10" ht="35" customHeight="1" spans="1:23">
      <c r="A10" s="178" t="s">
        <v>321</v>
      </c>
      <c r="B10" s="178" t="s">
        <v>322</v>
      </c>
      <c r="C10" s="24" t="s">
        <v>323</v>
      </c>
      <c r="D10" s="24" t="str">
        <f>"464001"&amp;" "&amp;"昆明市呈贡区人民政府乌龙街道办事处"</f>
        <v>464001 昆明市呈贡区人民政府乌龙街道办事处</v>
      </c>
      <c r="E10" s="84" t="s">
        <v>144</v>
      </c>
      <c r="F10" s="84" t="s">
        <v>145</v>
      </c>
      <c r="G10" s="84" t="s">
        <v>294</v>
      </c>
      <c r="H10" s="84" t="s">
        <v>295</v>
      </c>
      <c r="I10" s="112">
        <v>4500000</v>
      </c>
      <c r="J10" s="112">
        <v>4500000</v>
      </c>
      <c r="K10" s="112">
        <v>4500000</v>
      </c>
      <c r="L10" s="75"/>
      <c r="M10" s="75"/>
      <c r="N10" s="75"/>
      <c r="O10" s="75"/>
      <c r="P10" s="75"/>
      <c r="Q10" s="75"/>
      <c r="R10" s="75"/>
      <c r="S10" s="75"/>
      <c r="T10" s="75"/>
      <c r="U10" s="20"/>
      <c r="V10" s="75"/>
      <c r="W10" s="20"/>
    </row>
    <row r="11" ht="35" customHeight="1" spans="1:23">
      <c r="A11" s="178" t="s">
        <v>321</v>
      </c>
      <c r="B11" s="178" t="s">
        <v>324</v>
      </c>
      <c r="C11" s="24" t="s">
        <v>325</v>
      </c>
      <c r="D11" s="24" t="str">
        <f>"464001"&amp;" "&amp;"昆明市呈贡区人民政府乌龙街道办事处"</f>
        <v>464001 昆明市呈贡区人民政府乌龙街道办事处</v>
      </c>
      <c r="E11" s="84" t="s">
        <v>101</v>
      </c>
      <c r="F11" s="84" t="s">
        <v>102</v>
      </c>
      <c r="G11" s="84" t="s">
        <v>326</v>
      </c>
      <c r="H11" s="84" t="s">
        <v>327</v>
      </c>
      <c r="I11" s="112">
        <v>1076075</v>
      </c>
      <c r="J11" s="112">
        <v>1076075</v>
      </c>
      <c r="K11" s="112">
        <v>1076075</v>
      </c>
      <c r="L11" s="75"/>
      <c r="M11" s="75"/>
      <c r="N11" s="75"/>
      <c r="O11" s="75"/>
      <c r="P11" s="75"/>
      <c r="Q11" s="75"/>
      <c r="R11" s="75"/>
      <c r="S11" s="75"/>
      <c r="T11" s="75"/>
      <c r="U11" s="20"/>
      <c r="V11" s="75"/>
      <c r="W11" s="20"/>
    </row>
    <row r="12" ht="35" customHeight="1" spans="1:23">
      <c r="A12" s="178" t="s">
        <v>321</v>
      </c>
      <c r="B12" s="307" t="s">
        <v>328</v>
      </c>
      <c r="C12" s="24" t="s">
        <v>329</v>
      </c>
      <c r="D12" s="24" t="str">
        <f>"464001"&amp;" "&amp;"昆明市呈贡区人民政府乌龙街道办事处"</f>
        <v>464001 昆明市呈贡区人民政府乌龙街道办事处</v>
      </c>
      <c r="E12" s="84">
        <v>2296003</v>
      </c>
      <c r="F12" s="84" t="s">
        <v>330</v>
      </c>
      <c r="G12" s="84">
        <v>30227</v>
      </c>
      <c r="H12" s="84" t="s">
        <v>327</v>
      </c>
      <c r="I12" s="112">
        <v>200000</v>
      </c>
      <c r="J12" s="112">
        <v>200000</v>
      </c>
      <c r="K12" s="112">
        <v>200000</v>
      </c>
      <c r="L12" s="75"/>
      <c r="M12" s="75"/>
      <c r="N12" s="75"/>
      <c r="O12" s="75"/>
      <c r="P12" s="75"/>
      <c r="Q12" s="75"/>
      <c r="R12" s="75"/>
      <c r="S12" s="75"/>
      <c r="T12" s="75"/>
      <c r="U12" s="20"/>
      <c r="V12" s="75"/>
      <c r="W12" s="20"/>
    </row>
    <row r="13" ht="35" customHeight="1" spans="1:23">
      <c r="A13" s="178" t="s">
        <v>331</v>
      </c>
      <c r="B13" s="307" t="s">
        <v>332</v>
      </c>
      <c r="C13" s="24" t="s">
        <v>333</v>
      </c>
      <c r="D13" s="24" t="str">
        <f>"464001"&amp;" "&amp;"昆明市呈贡区人民政府乌龙街道办事处"</f>
        <v>464001 昆明市呈贡区人民政府乌龙街道办事处</v>
      </c>
      <c r="E13" s="84">
        <v>2230105</v>
      </c>
      <c r="F13" s="84" t="s">
        <v>162</v>
      </c>
      <c r="G13" s="84">
        <v>31204</v>
      </c>
      <c r="H13" s="84" t="s">
        <v>334</v>
      </c>
      <c r="I13" s="112">
        <v>15300</v>
      </c>
      <c r="J13" s="112">
        <v>15300</v>
      </c>
      <c r="K13" s="112">
        <v>15300</v>
      </c>
      <c r="L13" s="75"/>
      <c r="M13" s="75"/>
      <c r="N13" s="75"/>
      <c r="O13" s="75"/>
      <c r="P13" s="75"/>
      <c r="Q13" s="75"/>
      <c r="R13" s="75"/>
      <c r="S13" s="75"/>
      <c r="T13" s="75"/>
      <c r="U13" s="20"/>
      <c r="V13" s="75"/>
      <c r="W13" s="20"/>
    </row>
    <row r="14" ht="35" customHeight="1" spans="1:23">
      <c r="A14" s="178" t="s">
        <v>321</v>
      </c>
      <c r="B14" s="178" t="s">
        <v>335</v>
      </c>
      <c r="C14" s="24" t="s">
        <v>336</v>
      </c>
      <c r="D14" s="24" t="str">
        <f>"464001"&amp;" "&amp;"昆明市呈贡区人民政府乌龙街道办事处"</f>
        <v>464001 昆明市呈贡区人民政府乌龙街道办事处</v>
      </c>
      <c r="E14" s="84">
        <v>2110302</v>
      </c>
      <c r="F14" s="84" t="s">
        <v>139</v>
      </c>
      <c r="G14" s="84">
        <v>30905</v>
      </c>
      <c r="H14" s="84" t="s">
        <v>337</v>
      </c>
      <c r="I14" s="112">
        <v>1588.33</v>
      </c>
      <c r="J14" s="112">
        <v>1588.33</v>
      </c>
      <c r="K14" s="112">
        <v>1588.33</v>
      </c>
      <c r="L14" s="75"/>
      <c r="M14" s="75"/>
      <c r="N14" s="75"/>
      <c r="O14" s="75"/>
      <c r="P14" s="75"/>
      <c r="Q14" s="75"/>
      <c r="R14" s="75"/>
      <c r="S14" s="75"/>
      <c r="T14" s="75"/>
      <c r="U14" s="20"/>
      <c r="V14" s="75"/>
      <c r="W14" s="20"/>
    </row>
    <row r="15" ht="18.75" customHeight="1" spans="1:23">
      <c r="A15" s="179" t="s">
        <v>338</v>
      </c>
      <c r="B15" s="180"/>
      <c r="C15" s="180"/>
      <c r="D15" s="180"/>
      <c r="E15" s="180"/>
      <c r="F15" s="180"/>
      <c r="G15" s="180"/>
      <c r="H15" s="181"/>
      <c r="I15" s="112">
        <f>SUM(I10:I14)</f>
        <v>5792963.33</v>
      </c>
      <c r="J15" s="112">
        <f>SUM(J10:J14)</f>
        <v>5792963.33</v>
      </c>
      <c r="K15" s="112">
        <f>SUM(K10:K14)</f>
        <v>5792963.33</v>
      </c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</row>
  </sheetData>
  <mergeCells count="28">
    <mergeCell ref="A3:W3"/>
    <mergeCell ref="A4:H4"/>
    <mergeCell ref="J5:M5"/>
    <mergeCell ref="N5:P5"/>
    <mergeCell ref="R5:W5"/>
    <mergeCell ref="A15:H15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28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30"/>
  <sheetViews>
    <sheetView showZeros="0" topLeftCell="B1" workbookViewId="0">
      <pane ySplit="1" topLeftCell="A2" activePane="bottomLeft" state="frozen"/>
      <selection/>
      <selection pane="bottomLeft" activeCell="K26" sqref="K26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339</v>
      </c>
    </row>
    <row r="3" ht="39.75" customHeight="1" spans="1:10">
      <c r="A3" s="94" t="str">
        <f>"2025"&amp;"年部门项目支出绩效目标表"</f>
        <v>2025年部门项目支出绩效目标表</v>
      </c>
      <c r="B3" s="4"/>
      <c r="C3" s="4"/>
      <c r="D3" s="4"/>
      <c r="E3" s="4"/>
      <c r="F3" s="95"/>
      <c r="G3" s="4"/>
      <c r="H3" s="95"/>
      <c r="I3" s="95"/>
      <c r="J3" s="4"/>
    </row>
    <row r="4" ht="17.25" customHeight="1" spans="1:1">
      <c r="A4" s="5" t="s">
        <v>1</v>
      </c>
    </row>
    <row r="5" ht="44.25" customHeight="1" spans="1:10">
      <c r="A5" s="96" t="s">
        <v>220</v>
      </c>
      <c r="B5" s="96" t="s">
        <v>340</v>
      </c>
      <c r="C5" s="96" t="s">
        <v>341</v>
      </c>
      <c r="D5" s="96" t="s">
        <v>342</v>
      </c>
      <c r="E5" s="96" t="s">
        <v>343</v>
      </c>
      <c r="F5" s="97" t="s">
        <v>344</v>
      </c>
      <c r="G5" s="96" t="s">
        <v>345</v>
      </c>
      <c r="H5" s="97" t="s">
        <v>346</v>
      </c>
      <c r="I5" s="97" t="s">
        <v>347</v>
      </c>
      <c r="J5" s="96" t="s">
        <v>348</v>
      </c>
    </row>
    <row r="6" ht="18.75" customHeight="1" spans="1:10">
      <c r="A6" s="168">
        <v>1</v>
      </c>
      <c r="B6" s="168">
        <v>2</v>
      </c>
      <c r="C6" s="168">
        <v>3</v>
      </c>
      <c r="D6" s="168">
        <v>4</v>
      </c>
      <c r="E6" s="168">
        <v>5</v>
      </c>
      <c r="F6" s="75">
        <v>6</v>
      </c>
      <c r="G6" s="168">
        <v>7</v>
      </c>
      <c r="H6" s="75">
        <v>8</v>
      </c>
      <c r="I6" s="75">
        <v>9</v>
      </c>
      <c r="J6" s="168">
        <v>10</v>
      </c>
    </row>
    <row r="7" ht="49" customHeight="1" spans="1:10">
      <c r="A7" s="169" t="s">
        <v>71</v>
      </c>
      <c r="B7" s="170"/>
      <c r="C7" s="170"/>
      <c r="D7" s="170"/>
      <c r="E7" s="170"/>
      <c r="F7" s="170"/>
      <c r="G7" s="170"/>
      <c r="H7" s="170"/>
      <c r="I7" s="170"/>
      <c r="J7" s="170"/>
    </row>
    <row r="8" ht="28" customHeight="1" spans="1:10">
      <c r="A8" s="171" t="s">
        <v>325</v>
      </c>
      <c r="B8" s="170" t="s">
        <v>349</v>
      </c>
      <c r="C8" s="170" t="s">
        <v>350</v>
      </c>
      <c r="D8" s="170" t="s">
        <v>351</v>
      </c>
      <c r="E8" s="170" t="s">
        <v>352</v>
      </c>
      <c r="F8" s="170" t="s">
        <v>353</v>
      </c>
      <c r="G8" s="170" t="s">
        <v>354</v>
      </c>
      <c r="H8" s="170" t="s">
        <v>355</v>
      </c>
      <c r="I8" s="170" t="s">
        <v>356</v>
      </c>
      <c r="J8" s="170" t="s">
        <v>357</v>
      </c>
    </row>
    <row r="9" ht="42" customHeight="1" spans="1:10">
      <c r="A9" s="171"/>
      <c r="B9" s="170"/>
      <c r="C9" s="170" t="s">
        <v>358</v>
      </c>
      <c r="D9" s="170" t="s">
        <v>359</v>
      </c>
      <c r="E9" s="170" t="s">
        <v>360</v>
      </c>
      <c r="F9" s="170" t="s">
        <v>361</v>
      </c>
      <c r="G9" s="170" t="s">
        <v>362</v>
      </c>
      <c r="H9" s="170" t="s">
        <v>363</v>
      </c>
      <c r="I9" s="170" t="s">
        <v>356</v>
      </c>
      <c r="J9" s="170" t="s">
        <v>364</v>
      </c>
    </row>
    <row r="10" ht="42" customHeight="1" spans="1:10">
      <c r="A10" s="171"/>
      <c r="B10" s="170"/>
      <c r="C10" s="170" t="s">
        <v>365</v>
      </c>
      <c r="D10" s="170" t="s">
        <v>366</v>
      </c>
      <c r="E10" s="170" t="s">
        <v>367</v>
      </c>
      <c r="F10" s="170" t="s">
        <v>361</v>
      </c>
      <c r="G10" s="170" t="s">
        <v>368</v>
      </c>
      <c r="H10" s="170" t="s">
        <v>363</v>
      </c>
      <c r="I10" s="170" t="s">
        <v>356</v>
      </c>
      <c r="J10" s="170" t="s">
        <v>369</v>
      </c>
    </row>
    <row r="11" ht="42" customHeight="1" spans="1:10">
      <c r="A11" s="171" t="s">
        <v>323</v>
      </c>
      <c r="B11" s="170" t="s">
        <v>370</v>
      </c>
      <c r="C11" s="170" t="s">
        <v>350</v>
      </c>
      <c r="D11" s="170" t="s">
        <v>351</v>
      </c>
      <c r="E11" s="170" t="s">
        <v>371</v>
      </c>
      <c r="F11" s="170" t="s">
        <v>361</v>
      </c>
      <c r="G11" s="170" t="s">
        <v>372</v>
      </c>
      <c r="H11" s="170" t="s">
        <v>373</v>
      </c>
      <c r="I11" s="170" t="s">
        <v>356</v>
      </c>
      <c r="J11" s="170" t="s">
        <v>374</v>
      </c>
    </row>
    <row r="12" ht="42" customHeight="1" spans="1:10">
      <c r="A12" s="171"/>
      <c r="B12" s="170"/>
      <c r="C12" s="170" t="s">
        <v>350</v>
      </c>
      <c r="D12" s="170" t="s">
        <v>351</v>
      </c>
      <c r="E12" s="170" t="s">
        <v>375</v>
      </c>
      <c r="F12" s="170" t="s">
        <v>361</v>
      </c>
      <c r="G12" s="170" t="s">
        <v>206</v>
      </c>
      <c r="H12" s="170" t="s">
        <v>376</v>
      </c>
      <c r="I12" s="170" t="s">
        <v>356</v>
      </c>
      <c r="J12" s="170" t="s">
        <v>377</v>
      </c>
    </row>
    <row r="13" ht="42" customHeight="1" spans="1:10">
      <c r="A13" s="171"/>
      <c r="B13" s="170"/>
      <c r="C13" s="170" t="s">
        <v>350</v>
      </c>
      <c r="D13" s="170" t="s">
        <v>378</v>
      </c>
      <c r="E13" s="170" t="s">
        <v>379</v>
      </c>
      <c r="F13" s="170" t="s">
        <v>361</v>
      </c>
      <c r="G13" s="170" t="s">
        <v>380</v>
      </c>
      <c r="H13" s="170" t="s">
        <v>363</v>
      </c>
      <c r="I13" s="170" t="s">
        <v>356</v>
      </c>
      <c r="J13" s="170" t="s">
        <v>381</v>
      </c>
    </row>
    <row r="14" ht="42" customHeight="1" spans="1:10">
      <c r="A14" s="171"/>
      <c r="B14" s="170"/>
      <c r="C14" s="170" t="s">
        <v>350</v>
      </c>
      <c r="D14" s="170" t="s">
        <v>378</v>
      </c>
      <c r="E14" s="170" t="s">
        <v>382</v>
      </c>
      <c r="F14" s="170" t="s">
        <v>361</v>
      </c>
      <c r="G14" s="170" t="s">
        <v>362</v>
      </c>
      <c r="H14" s="170" t="s">
        <v>363</v>
      </c>
      <c r="I14" s="170" t="s">
        <v>356</v>
      </c>
      <c r="J14" s="170" t="s">
        <v>383</v>
      </c>
    </row>
    <row r="15" ht="42" customHeight="1" spans="1:10">
      <c r="A15" s="171"/>
      <c r="B15" s="170"/>
      <c r="C15" s="170" t="s">
        <v>350</v>
      </c>
      <c r="D15" s="170" t="s">
        <v>378</v>
      </c>
      <c r="E15" s="170" t="s">
        <v>384</v>
      </c>
      <c r="F15" s="170" t="s">
        <v>361</v>
      </c>
      <c r="G15" s="170" t="s">
        <v>380</v>
      </c>
      <c r="H15" s="170" t="s">
        <v>363</v>
      </c>
      <c r="I15" s="170" t="s">
        <v>356</v>
      </c>
      <c r="J15" s="170" t="s">
        <v>385</v>
      </c>
    </row>
    <row r="16" ht="42" customHeight="1" spans="1:10">
      <c r="A16" s="171"/>
      <c r="B16" s="170"/>
      <c r="C16" s="170" t="s">
        <v>350</v>
      </c>
      <c r="D16" s="170" t="s">
        <v>386</v>
      </c>
      <c r="E16" s="170" t="s">
        <v>387</v>
      </c>
      <c r="F16" s="170" t="s">
        <v>361</v>
      </c>
      <c r="G16" s="170" t="s">
        <v>368</v>
      </c>
      <c r="H16" s="170" t="s">
        <v>363</v>
      </c>
      <c r="I16" s="170" t="s">
        <v>356</v>
      </c>
      <c r="J16" s="170" t="s">
        <v>388</v>
      </c>
    </row>
    <row r="17" ht="42" customHeight="1" spans="1:10">
      <c r="A17" s="171"/>
      <c r="B17" s="170"/>
      <c r="C17" s="170" t="s">
        <v>350</v>
      </c>
      <c r="D17" s="170" t="s">
        <v>386</v>
      </c>
      <c r="E17" s="170" t="s">
        <v>389</v>
      </c>
      <c r="F17" s="170" t="s">
        <v>353</v>
      </c>
      <c r="G17" s="170" t="s">
        <v>372</v>
      </c>
      <c r="H17" s="170" t="s">
        <v>390</v>
      </c>
      <c r="I17" s="170" t="s">
        <v>356</v>
      </c>
      <c r="J17" s="170" t="s">
        <v>391</v>
      </c>
    </row>
    <row r="18" ht="42" customHeight="1" spans="1:10">
      <c r="A18" s="171"/>
      <c r="B18" s="170"/>
      <c r="C18" s="170" t="s">
        <v>358</v>
      </c>
      <c r="D18" s="170" t="s">
        <v>392</v>
      </c>
      <c r="E18" s="170" t="s">
        <v>393</v>
      </c>
      <c r="F18" s="170" t="s">
        <v>361</v>
      </c>
      <c r="G18" s="170" t="s">
        <v>89</v>
      </c>
      <c r="H18" s="170" t="s">
        <v>363</v>
      </c>
      <c r="I18" s="170" t="s">
        <v>356</v>
      </c>
      <c r="J18" s="170" t="s">
        <v>394</v>
      </c>
    </row>
    <row r="19" ht="42" customHeight="1" spans="1:10">
      <c r="A19" s="171"/>
      <c r="B19" s="170"/>
      <c r="C19" s="170" t="s">
        <v>358</v>
      </c>
      <c r="D19" s="170" t="s">
        <v>359</v>
      </c>
      <c r="E19" s="170" t="s">
        <v>395</v>
      </c>
      <c r="F19" s="170" t="s">
        <v>361</v>
      </c>
      <c r="G19" s="170" t="s">
        <v>362</v>
      </c>
      <c r="H19" s="170" t="s">
        <v>363</v>
      </c>
      <c r="I19" s="170" t="s">
        <v>356</v>
      </c>
      <c r="J19" s="170" t="s">
        <v>396</v>
      </c>
    </row>
    <row r="20" ht="42" customHeight="1" spans="1:10">
      <c r="A20" s="171"/>
      <c r="B20" s="170"/>
      <c r="C20" s="170" t="s">
        <v>358</v>
      </c>
      <c r="D20" s="170" t="s">
        <v>397</v>
      </c>
      <c r="E20" s="170" t="s">
        <v>398</v>
      </c>
      <c r="F20" s="170" t="s">
        <v>361</v>
      </c>
      <c r="G20" s="170" t="s">
        <v>362</v>
      </c>
      <c r="H20" s="170" t="s">
        <v>363</v>
      </c>
      <c r="I20" s="170" t="s">
        <v>356</v>
      </c>
      <c r="J20" s="170" t="s">
        <v>399</v>
      </c>
    </row>
    <row r="21" ht="42" customHeight="1" spans="1:10">
      <c r="A21" s="171"/>
      <c r="B21" s="170"/>
      <c r="C21" s="170" t="s">
        <v>365</v>
      </c>
      <c r="D21" s="170" t="s">
        <v>366</v>
      </c>
      <c r="E21" s="170" t="s">
        <v>400</v>
      </c>
      <c r="F21" s="170" t="s">
        <v>361</v>
      </c>
      <c r="G21" s="170" t="s">
        <v>362</v>
      </c>
      <c r="H21" s="170" t="s">
        <v>363</v>
      </c>
      <c r="I21" s="170" t="s">
        <v>356</v>
      </c>
      <c r="J21" s="170" t="s">
        <v>401</v>
      </c>
    </row>
    <row r="22" ht="28" customHeight="1" spans="1:10">
      <c r="A22" s="171" t="s">
        <v>329</v>
      </c>
      <c r="B22" s="172" t="s">
        <v>402</v>
      </c>
      <c r="C22" s="170" t="s">
        <v>350</v>
      </c>
      <c r="D22" s="170" t="s">
        <v>351</v>
      </c>
      <c r="E22" s="170" t="s">
        <v>403</v>
      </c>
      <c r="F22" s="170" t="s">
        <v>353</v>
      </c>
      <c r="G22" s="170" t="s">
        <v>203</v>
      </c>
      <c r="H22" s="170" t="s">
        <v>404</v>
      </c>
      <c r="I22" s="170" t="s">
        <v>356</v>
      </c>
      <c r="J22" s="170" t="s">
        <v>405</v>
      </c>
    </row>
    <row r="23" ht="42" customHeight="1" spans="1:10">
      <c r="A23" s="171"/>
      <c r="B23" s="170"/>
      <c r="C23" s="170" t="s">
        <v>358</v>
      </c>
      <c r="D23" s="170" t="s">
        <v>359</v>
      </c>
      <c r="E23" s="170" t="s">
        <v>406</v>
      </c>
      <c r="F23" s="170" t="s">
        <v>361</v>
      </c>
      <c r="G23" s="170" t="s">
        <v>362</v>
      </c>
      <c r="H23" s="170" t="s">
        <v>363</v>
      </c>
      <c r="I23" s="170" t="s">
        <v>356</v>
      </c>
      <c r="J23" s="170" t="s">
        <v>407</v>
      </c>
    </row>
    <row r="24" ht="42" customHeight="1" spans="1:10">
      <c r="A24" s="171"/>
      <c r="B24" s="170"/>
      <c r="C24" s="170" t="s">
        <v>365</v>
      </c>
      <c r="D24" s="170" t="s">
        <v>366</v>
      </c>
      <c r="E24" s="170" t="s">
        <v>366</v>
      </c>
      <c r="F24" s="170" t="s">
        <v>361</v>
      </c>
      <c r="G24" s="170" t="s">
        <v>380</v>
      </c>
      <c r="H24" s="170" t="s">
        <v>363</v>
      </c>
      <c r="I24" s="170" t="s">
        <v>356</v>
      </c>
      <c r="J24" s="170" t="s">
        <v>408</v>
      </c>
    </row>
    <row r="25" s="93" customFormat="1" ht="42.75" customHeight="1" spans="1:10">
      <c r="A25" s="173" t="s">
        <v>409</v>
      </c>
      <c r="B25" s="173" t="s">
        <v>410</v>
      </c>
      <c r="C25" s="21" t="s">
        <v>411</v>
      </c>
      <c r="D25" s="21" t="s">
        <v>351</v>
      </c>
      <c r="E25" s="174" t="s">
        <v>412</v>
      </c>
      <c r="F25" s="21" t="s">
        <v>353</v>
      </c>
      <c r="G25" s="174">
        <v>44000</v>
      </c>
      <c r="H25" s="21" t="s">
        <v>413</v>
      </c>
      <c r="I25" s="21" t="s">
        <v>356</v>
      </c>
      <c r="J25" s="174" t="s">
        <v>414</v>
      </c>
    </row>
    <row r="26" s="93" customFormat="1" ht="42.75" customHeight="1" spans="1:10">
      <c r="A26" s="175"/>
      <c r="B26" s="175"/>
      <c r="C26" s="21" t="s">
        <v>415</v>
      </c>
      <c r="D26" s="21" t="s">
        <v>416</v>
      </c>
      <c r="E26" s="174" t="s">
        <v>417</v>
      </c>
      <c r="F26" s="21" t="s">
        <v>361</v>
      </c>
      <c r="G26" s="174" t="s">
        <v>362</v>
      </c>
      <c r="H26" s="21" t="s">
        <v>363</v>
      </c>
      <c r="I26" s="21" t="s">
        <v>356</v>
      </c>
      <c r="J26" s="174" t="s">
        <v>418</v>
      </c>
    </row>
    <row r="27" s="93" customFormat="1" ht="42.75" customHeight="1" spans="1:10">
      <c r="A27" s="176"/>
      <c r="B27" s="176"/>
      <c r="C27" s="21" t="s">
        <v>419</v>
      </c>
      <c r="D27" s="21" t="s">
        <v>366</v>
      </c>
      <c r="E27" s="174" t="s">
        <v>420</v>
      </c>
      <c r="F27" s="21" t="s">
        <v>361</v>
      </c>
      <c r="G27" s="174">
        <v>95</v>
      </c>
      <c r="H27" s="21" t="s">
        <v>363</v>
      </c>
      <c r="I27" s="21" t="s">
        <v>356</v>
      </c>
      <c r="J27" s="174" t="s">
        <v>421</v>
      </c>
    </row>
    <row r="28" ht="28" customHeight="1" spans="1:10">
      <c r="A28" s="171" t="s">
        <v>333</v>
      </c>
      <c r="B28" s="172" t="s">
        <v>422</v>
      </c>
      <c r="C28" s="170" t="s">
        <v>350</v>
      </c>
      <c r="D28" s="170" t="s">
        <v>351</v>
      </c>
      <c r="E28" s="170" t="s">
        <v>423</v>
      </c>
      <c r="F28" s="170" t="s">
        <v>353</v>
      </c>
      <c r="G28" s="170" t="s">
        <v>424</v>
      </c>
      <c r="H28" s="170" t="s">
        <v>355</v>
      </c>
      <c r="I28" s="170" t="s">
        <v>356</v>
      </c>
      <c r="J28" s="170" t="s">
        <v>425</v>
      </c>
    </row>
    <row r="29" ht="42" customHeight="1" spans="1:10">
      <c r="A29" s="171"/>
      <c r="B29" s="170"/>
      <c r="C29" s="170" t="s">
        <v>358</v>
      </c>
      <c r="D29" s="170" t="s">
        <v>359</v>
      </c>
      <c r="E29" s="170" t="s">
        <v>426</v>
      </c>
      <c r="F29" s="170" t="s">
        <v>361</v>
      </c>
      <c r="G29" s="170" t="s">
        <v>380</v>
      </c>
      <c r="H29" s="170" t="s">
        <v>363</v>
      </c>
      <c r="I29" s="170" t="s">
        <v>356</v>
      </c>
      <c r="J29" s="170" t="s">
        <v>427</v>
      </c>
    </row>
    <row r="30" ht="42" customHeight="1" spans="1:10">
      <c r="A30" s="171"/>
      <c r="B30" s="170"/>
      <c r="C30" s="170" t="s">
        <v>365</v>
      </c>
      <c r="D30" s="170" t="s">
        <v>366</v>
      </c>
      <c r="E30" s="170" t="s">
        <v>366</v>
      </c>
      <c r="F30" s="170" t="s">
        <v>361</v>
      </c>
      <c r="G30" s="170" t="s">
        <v>380</v>
      </c>
      <c r="H30" s="170" t="s">
        <v>363</v>
      </c>
      <c r="I30" s="170" t="s">
        <v>356</v>
      </c>
      <c r="J30" s="170" t="s">
        <v>428</v>
      </c>
    </row>
  </sheetData>
  <mergeCells count="12">
    <mergeCell ref="A3:J3"/>
    <mergeCell ref="A4:H4"/>
    <mergeCell ref="A8:A10"/>
    <mergeCell ref="A11:A21"/>
    <mergeCell ref="A22:A24"/>
    <mergeCell ref="A25:A27"/>
    <mergeCell ref="A28:A30"/>
    <mergeCell ref="B8:B10"/>
    <mergeCell ref="B11:B21"/>
    <mergeCell ref="B22:B24"/>
    <mergeCell ref="B25:B27"/>
    <mergeCell ref="B28:B30"/>
  </mergeCells>
  <printOptions horizontalCentered="1"/>
  <pageMargins left="0.96" right="0.96" top="0.72" bottom="0.72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fyc</cp:lastModifiedBy>
  <dcterms:created xsi:type="dcterms:W3CDTF">2025-02-06T07:09:00Z</dcterms:created>
  <dcterms:modified xsi:type="dcterms:W3CDTF">2025-03-19T06:37:51Z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2052-11.8.6.8722</vt:lpwstr>
  </property>
  <property fmtid="{D5CDD505-2E9C-101B-9397-08002B2CF9AE}" pid="4" name="KSOReadingLayout">
    <vt:bool>true</vt:bool>
  </property>
</Properties>
</file>