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376" windowHeight="9108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4519"/>
</workbook>
</file>

<file path=xl/calcChain.xml><?xml version="1.0" encoding="utf-8"?>
<calcChain xmlns="http://schemas.openxmlformats.org/spreadsheetml/2006/main">
  <c r="G6" i="17"/>
  <c r="F6"/>
  <c r="E6"/>
  <c r="A3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<sst xmlns="http://schemas.openxmlformats.org/spreadsheetml/2006/main" count="1875" uniqueCount="560">
  <si>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</si>
  <si>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</si>
  <si>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</si>
  <si>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</si>
  <si>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</si>
  <si>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</si>
  <si>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</si>
  <si>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</si>
  <si>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</si>
  <si>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</si>
  <si>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</si>
  <si>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</si>
  <si>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</si>
  <si>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</si>
  <si>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</si>
  <si>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</si>
  <si>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</si>
  <si>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</si>
  <si>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</si>
  <si>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</si>
  <si>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</si>
  <si>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</si>
  <si>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</si>
  <si>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</si>
  <si>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</si>
  <si>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</si>
  <si>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</si>
  <si>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</si>
  <si>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</si>
  <si>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</si>
  <si>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</si>
  <si>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</si>
  <si>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</si>
  <si>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</si>
  <si>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</si>
  <si>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</si>
  <si>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</si>
  <si>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</si>
  <si>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</si>
  <si>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</si>
  <si>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</si>
  <si>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</si>
  <si>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</si>
  <si>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</si>
  <si>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</si>
  <si>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</si>
  <si>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</si>
  <si>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</si>
  <si>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</si>
  <si>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</si>
  <si>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</si>
  <si>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</si>
  <si>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</si>
  <si>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</si>
  <si>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</si>
  <si>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</si>
  <si>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</si>
  <si>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</si>
  <si>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</si>
  <si>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</si>
  <si>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</si>
  <si>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</si>
  <si>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</si>
  <si>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</si>
  <si>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</si>
  <si>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</si>
  <si>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</si>
  <si>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</si>
  <si>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</si>
  <si>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</si>
  <si>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</si>
  <si>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</si>
  <si>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</si>
  <si>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</si>
  <si>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</si>
  <si>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</si>
  <si>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</si>
  <si>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</si>
  <si>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</si>
  <si>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</si>
  <si>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</si>
  <si>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</si>
  <si>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</si>
  <si>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</si>
  <si>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</si>
  <si>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</si>
  <si>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</si>
  <si>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</si>
  <si>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</si>
  <si>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</si>
  <si>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</si>
  <si>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</si>
  <si>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</si>
  <si>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</si>
  <si>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</si>
  <si>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</si>
  <si>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</si>
  <si>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</si>
  <si>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</si>
  <si>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</si>
  <si>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</si>
  <si>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</si>
  <si>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</si>
  <si>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</si>
  <si>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</si>
  <si>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</si>
  <si>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</si>
  <si>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</si>
  <si>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</si>
  <si>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</si>
  <si>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</si>
  <si>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</si>
  <si>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</si>
  <si>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</si>
  <si>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</si>
  <si>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</si>
  <si>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</si>
  <si>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</si>
  <si>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</si>
  <si>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</si>
  <si>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</si>
  <si>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</si>
  <si>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</si>
  <si>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</si>
  <si>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</si>
  <si>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</si>
  <si>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</si>
  <si>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</si>
  <si>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</si>
  <si>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</si>
  <si>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</si>
  <si>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</si>
  <si>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</si>
  <si>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</si>
  <si>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</si>
  <si>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</si>
  <si>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</si>
  <si>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</si>
  <si>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</si>
  <si>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</si>
  <si>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</si>
  <si>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</si>
  <si>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</si>
  <si>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</si>
  <si>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</si>
  <si>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</si>
  <si>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</si>
  <si>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</si>
  <si>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</si>
  <si>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</si>
  <si>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</si>
  <si>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</si>
  <si>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</si>
  <si>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</si>
  <si>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</si>
  <si>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</si>
  <si>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</si>
  <si>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</si>
  <si>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</si>
  <si>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</si>
  <si>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</si>
  <si>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</si>
  <si>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</si>
  <si>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</si>
  <si>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</si>
  <si>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</si>
  <si>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</si>
  <si>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</si>
  <si>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</si>
  <si>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</si>
  <si>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</si>
  <si>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</si>
  <si>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</si>
  <si>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</si>
  <si>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</si>
  <si>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</si>
  <si>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</si>
  <si>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</si>
  <si>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</si>
  <si>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</si>
  <si>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</si>
  <si>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</si>
  <si>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</si>
  <si>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</si>
  <si>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</si>
  <si>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</si>
  <si>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</si>
  <si>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</si>
  <si>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</si>
  <si>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</si>
  <si>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</si>
  <si>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</si>
  <si>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</si>
  <si>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</si>
  <si>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</si>
  <si>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</si>
  <si>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</si>
  <si>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</si>
  <si>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</si>
  <si>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</si>
  <si>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</si>
  <si>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</si>
  <si>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</si>
  <si>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</si>
  <si>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</si>
  <si>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</si>
  <si>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</si>
  <si>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</si>
  <si>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</si>
  <si>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</si>
  <si>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</si>
  <si>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</si>
  <si>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</si>
  <si>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</si>
  <si>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</si>
  <si>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</si>
  <si>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</si>
  <si>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</si>
  <si>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</si>
  <si>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</si>
  <si>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</si>
  <si>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</si>
  <si>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</si>
  <si>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</si>
  <si>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</si>
  <si>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</si>
  <si>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</si>
  <si>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</si>
  <si>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</si>
  <si>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</si>
  <si>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</si>
  <si>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</si>
  <si>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</si>
  <si>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</si>
  <si>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</si>
  <si>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</si>
  <si>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</si>
  <si>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单位名称：昆明市呈贡区人民政府雨花街道办事处</t>
    <phoneticPr fontId="15" type="noConversion"/>
  </si>
  <si>
    <t>单位名称：昆明市呈贡区人民政府雨花街道办事处</t>
    <phoneticPr fontId="15" type="noConversion"/>
  </si>
  <si>
    <t>465</t>
  </si>
  <si>
    <t>昆明市呈贡区人民政府雨花街道办事处</t>
  </si>
  <si>
    <t>465001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</si>
  <si>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</si>
  <si>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</si>
  <si>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</si>
  <si>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</si>
  <si>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</si>
  <si>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</si>
  <si>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</si>
  <si>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</si>
  <si>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</si>
  <si>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</si>
  <si>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</si>
  <si>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</si>
  <si>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</si>
  <si>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</si>
  <si>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</si>
  <si>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</si>
  <si>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</si>
  <si>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</si>
  <si>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</si>
  <si>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</si>
  <si>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</si>
  <si>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</si>
  <si>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</si>
  <si>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</si>
  <si>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</si>
  <si>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</si>
  <si>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</si>
  <si>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</si>
  <si>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</si>
  <si>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</si>
  <si>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</si>
  <si>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</si>
  <si>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</si>
  <si>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</si>
  <si>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</si>
  <si>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</si>
  <si>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</si>
  <si>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</si>
  <si>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</si>
  <si>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</si>
  <si>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</si>
  <si>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</si>
  <si>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</si>
  <si>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</si>
  <si>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</si>
  <si>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</si>
  <si>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</si>
  <si>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</si>
  <si>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</si>
  <si>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</si>
  <si>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</si>
  <si>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</si>
  <si>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</si>
  <si>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</si>
  <si>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</si>
  <si>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</si>
  <si>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</si>
  <si>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</si>
  <si>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国有资本经营预算支出</t>
    <phoneticPr fontId="15" type="noConversion"/>
  </si>
  <si>
    <t>解决历史遗留问题及改革成本支出</t>
    <phoneticPr fontId="15" type="noConversion"/>
  </si>
  <si>
    <t>国有企业退休人员社会化管理补助支出</t>
    <phoneticPr fontId="15" type="noConversion"/>
  </si>
  <si>
    <t>0.00</t>
    <phoneticPr fontId="15" type="noConversion"/>
  </si>
  <si>
    <t>公务用车运行维护费</t>
  </si>
  <si>
    <t>遗属补助及抚恤金</t>
  </si>
  <si>
    <t>事业人员工资支出</t>
  </si>
  <si>
    <t>公务交通补贴</t>
  </si>
  <si>
    <t>编外人员公用经费</t>
  </si>
  <si>
    <t>社会保障缴费</t>
  </si>
  <si>
    <t>村组干部工资支出</t>
  </si>
  <si>
    <t>离退休人员支出</t>
  </si>
  <si>
    <t>其他财政补助人员补贴</t>
  </si>
  <si>
    <t>行政人员绩效奖励</t>
  </si>
  <si>
    <t>其他人员支出</t>
  </si>
  <si>
    <t>行政人员工资支出</t>
  </si>
  <si>
    <t>工会经费</t>
  </si>
  <si>
    <t>事业人员绩效奖励</t>
  </si>
  <si>
    <t>一般公用运转支出</t>
  </si>
  <si>
    <t>30231</t>
  </si>
  <si>
    <t>30304</t>
  </si>
  <si>
    <t>抚恤金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</si>
  <si>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</si>
  <si>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</si>
  <si>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</si>
  <si>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</si>
  <si>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</si>
  <si>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</si>
  <si>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</si>
  <si>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</si>
  <si>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30239</t>
  </si>
  <si>
    <t>其他交通费用</t>
  </si>
  <si>
    <t>30201</t>
  </si>
  <si>
    <t>办公费</t>
  </si>
  <si>
    <t>30229</t>
  </si>
  <si>
    <t>福利费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</si>
  <si>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</si>
  <si>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</si>
  <si>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</si>
  <si>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</si>
  <si>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</si>
  <si>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</si>
  <si>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</si>
  <si>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</si>
  <si>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</si>
  <si>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</si>
  <si>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30305</t>
  </si>
  <si>
    <t>生活补助</t>
  </si>
  <si>
    <t>30199</t>
  </si>
  <si>
    <t>其他工资福利支出</t>
  </si>
  <si>
    <t>30228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</si>
  <si>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</si>
  <si>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</si>
  <si>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</si>
  <si>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</si>
  <si>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</si>
  <si>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</si>
  <si>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</si>
  <si>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</si>
  <si>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</si>
  <si>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</si>
  <si>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30216</t>
  </si>
  <si>
    <t>培训费</t>
  </si>
  <si>
    <t>30213</t>
  </si>
  <si>
    <t>维修（护）费</t>
  </si>
  <si>
    <t>30113</t>
  </si>
  <si>
    <t>30217</t>
  </si>
  <si>
    <t>530121231100001446338</t>
  </si>
  <si>
    <t>530121231100001168925</t>
  </si>
  <si>
    <t>530121210000000002124</t>
  </si>
  <si>
    <t>530121210000000002123</t>
  </si>
  <si>
    <t>530121210000000003423</t>
  </si>
  <si>
    <t>530121210000000002122</t>
  </si>
  <si>
    <t>530121210000000003391</t>
  </si>
  <si>
    <t>530121210000000002116</t>
  </si>
  <si>
    <t>530121231100001422379</t>
  </si>
  <si>
    <t>530121231100001168937</t>
  </si>
  <si>
    <t>530121231100001422389</t>
  </si>
  <si>
    <t>530121241100002245428</t>
  </si>
  <si>
    <t>530121210000000002118</t>
  </si>
  <si>
    <t>530121210000000002117</t>
  </si>
  <si>
    <t>530121231100001422380</t>
  </si>
  <si>
    <t>530121210000000002125</t>
  </si>
  <si>
    <t>530121251100003763585</t>
  </si>
  <si>
    <t>530121210000000002119</t>
  </si>
  <si>
    <t>街道工作经费</t>
  </si>
  <si>
    <t>食堂补助经费</t>
  </si>
  <si>
    <t>313 事业发展类</t>
  </si>
  <si>
    <t>31002</t>
  </si>
  <si>
    <t>办公设备购置</t>
  </si>
  <si>
    <t>30227</t>
  </si>
  <si>
    <t>委托业务费</t>
  </si>
  <si>
    <t>530121210000000001367</t>
  </si>
  <si>
    <t>530121231100001831107</t>
  </si>
  <si>
    <t>2024年度市属国有企业退休人员社会化管理补助经费</t>
  </si>
  <si>
    <t>国有企业退休人员社会化管理补助支出</t>
    <phoneticPr fontId="15" type="noConversion"/>
  </si>
  <si>
    <t>费用补贴</t>
  </si>
  <si>
    <t>2025年国有企业退休人员社会化管理中央财政补助资金</t>
  </si>
  <si>
    <t>党政机关职工食堂2025年补助经费，提高职工工作积极性。</t>
  </si>
  <si>
    <t>产出指标</t>
  </si>
  <si>
    <t>数量指标</t>
  </si>
  <si>
    <t>获补助对象数</t>
  </si>
  <si>
    <t>=</t>
  </si>
  <si>
    <t>202</t>
  </si>
  <si>
    <t>人</t>
  </si>
  <si>
    <t>定量指标</t>
  </si>
  <si>
    <t>反映获补助人员的数量情况</t>
  </si>
  <si>
    <t>质量指标</t>
  </si>
  <si>
    <t>获补对象准确率</t>
  </si>
  <si>
    <t>100</t>
  </si>
  <si>
    <t>%</t>
  </si>
  <si>
    <t>反映获补助对象认定的准确性情况</t>
  </si>
  <si>
    <t>时效指标</t>
  </si>
  <si>
    <t>当年</t>
  </si>
  <si>
    <t>2025</t>
  </si>
  <si>
    <t>年</t>
  </si>
  <si>
    <t>2025年内实现支出</t>
  </si>
  <si>
    <t>成本指标</t>
  </si>
  <si>
    <t>经济成本指标</t>
  </si>
  <si>
    <t>元</t>
  </si>
  <si>
    <t>反映职工食堂2025年需要经费</t>
  </si>
  <si>
    <t>效益指标</t>
  </si>
  <si>
    <t>社会效益</t>
  </si>
  <si>
    <t>职工工作积极性提高</t>
  </si>
  <si>
    <t>&gt;=</t>
  </si>
  <si>
    <t>90</t>
  </si>
  <si>
    <t>反映补助促进职工工作积极性提高的情况</t>
  </si>
  <si>
    <t>满意度指标</t>
  </si>
  <si>
    <t>服务对象满意度</t>
  </si>
  <si>
    <t>群众对街道工作的满意度</t>
  </si>
  <si>
    <t>95</t>
  </si>
  <si>
    <t>定性指标</t>
  </si>
  <si>
    <t>反映辖区群众的满意度</t>
  </si>
  <si>
    <t>认真完成区委区政府下达街道2024年的各项目标任务，加强党的建设和公共管理、公共服务、公共安全，主要履行基层党建、城市管理、经济管理、社会管理和服务等职能，通过组织群众、宣传群众、教育群众、服务群众，切实贯彻落实党和国家的各项方针政策和法律法规，围绕经济社会发展搞好服务，促进增收，持续改善生态环境。</t>
  </si>
  <si>
    <t>对党的方针政策进行宣传落实次数</t>
  </si>
  <si>
    <t>次/年</t>
  </si>
  <si>
    <t>反映对党的方针政策及法律法规进行宣传落实次数。</t>
  </si>
  <si>
    <t>对干部职工进行教育培训次数</t>
  </si>
  <si>
    <t>反映对干部职工及人大代表进行教育培训次数</t>
  </si>
  <si>
    <t>森林防火宣传次数</t>
  </si>
  <si>
    <t>反映街道进行森林防火宣传次数</t>
  </si>
  <si>
    <t>开展公共卫生工作宣传培训次数</t>
  </si>
  <si>
    <t>30</t>
  </si>
  <si>
    <t>次</t>
  </si>
  <si>
    <t>反映街道进行开展公共卫生工作宣传培训次数</t>
  </si>
  <si>
    <t>开展环境卫生整治</t>
  </si>
  <si>
    <t>反映街道社区每年开展环境卫生整治的次数</t>
  </si>
  <si>
    <t>党员培训活动</t>
  </si>
  <si>
    <t>反映街道开展党员活动次数</t>
  </si>
  <si>
    <t>开展安全生产检查</t>
  </si>
  <si>
    <t>36</t>
  </si>
  <si>
    <t>反映街道开展安全生产检查及组织安全宣传次数</t>
  </si>
  <si>
    <t>开展综治维稳宣传活动</t>
  </si>
  <si>
    <t>反映街道开展综治维稳宣传活动次数</t>
  </si>
  <si>
    <t>开展反恐知识宣传教育培训活动</t>
  </si>
  <si>
    <t>反映街道开展反恐知识宣传教育培训活动次数</t>
  </si>
  <si>
    <t>组织社区文艺队开展好各项文化活动</t>
  </si>
  <si>
    <t>反映街道组织文化活动工作次数</t>
  </si>
  <si>
    <t>河道巡查</t>
  </si>
  <si>
    <t>反映河道巡查</t>
  </si>
  <si>
    <t>开展支部达标创建</t>
  </si>
  <si>
    <t>家</t>
  </si>
  <si>
    <t>反映支部开展达标创建家数</t>
  </si>
  <si>
    <t>宣传党的方针政策及法律法规宣传面</t>
  </si>
  <si>
    <t>反映街道宣传党的政策方针及法律法规宣传覆盖面</t>
  </si>
  <si>
    <t>森林防火宣传普及率</t>
  </si>
  <si>
    <t>85</t>
  </si>
  <si>
    <t>反映街道森林防火宣传普及情况</t>
  </si>
  <si>
    <t>巡查整治覆盖率</t>
  </si>
  <si>
    <t>反映街道巡查整治情况</t>
  </si>
  <si>
    <t>培训参与率</t>
  </si>
  <si>
    <t>反映街道组织的培训活动</t>
  </si>
  <si>
    <t>平安建设宣传覆盖率</t>
  </si>
  <si>
    <t>80</t>
  </si>
  <si>
    <t>反映街道开展平安建设宣传情况</t>
  </si>
  <si>
    <t>让辖区群众享受到基层公共文化建设成果参与率</t>
  </si>
  <si>
    <t>70</t>
  </si>
  <si>
    <t>反映辖区群众对公共文化建设成果的参与情况</t>
  </si>
  <si>
    <t>丰富辖区群众的文化生活</t>
  </si>
  <si>
    <t>反映辖区群众对辖区文化生活的喜爱</t>
  </si>
  <si>
    <t>支部达标化创建通过率</t>
  </si>
  <si>
    <t>反映支部达标化创建通过率</t>
  </si>
  <si>
    <t>完成时间</t>
  </si>
  <si>
    <t>反映项目完成时限</t>
  </si>
  <si>
    <t>经济效益</t>
  </si>
  <si>
    <t>促进辖区经济快速、稳步发展</t>
  </si>
  <si>
    <t>反映促进辖区经济快速、稳步发展的情况</t>
  </si>
  <si>
    <t>做好疾病的预防宣传工作，增加群众疾病的预防意识</t>
  </si>
  <si>
    <t>反映辖区群众对疾病预防意识的增加</t>
  </si>
  <si>
    <t>违法建设增长率</t>
  </si>
  <si>
    <t>0</t>
  </si>
  <si>
    <t>反映辖区违法建设0增长</t>
  </si>
  <si>
    <t>减少伤亡事故</t>
  </si>
  <si>
    <t>反映辖区伤亡事故减少情况，维护辖区和谐稳定</t>
  </si>
  <si>
    <t>党员志愿服务活动经常性开展</t>
  </si>
  <si>
    <t>反映党员志愿服务开展活动，提升美好辖区建设</t>
  </si>
  <si>
    <t>生态效益</t>
  </si>
  <si>
    <t>创造干净整洁的生活环境</t>
  </si>
  <si>
    <t>反映减少环境污染，提升辖区生活环境</t>
  </si>
  <si>
    <t>可持续影响</t>
  </si>
  <si>
    <t>提高群众对平安建设和维稳工作的知晓率</t>
  </si>
  <si>
    <t>反映提高群众对平安建设和维稳工作的知晓率，营造平安建设共治共享的良好氛围</t>
  </si>
  <si>
    <t>辖区群众满意度</t>
  </si>
  <si>
    <t>反映辖区群众对街道社区工作的满意度</t>
  </si>
  <si>
    <t>530121251100003971364</t>
    <phoneticPr fontId="15" type="noConversion"/>
  </si>
  <si>
    <t>涉及人数</t>
  </si>
  <si>
    <t>反映国有企业退休人员数量情况</t>
    <phoneticPr fontId="15" type="noConversion"/>
  </si>
  <si>
    <t>2024年度市属国有企业退休人员社会化管理补助经费</t>
    <phoneticPr fontId="15" type="noConversion"/>
  </si>
  <si>
    <t>2024年度市属国有企业退休人员社会化管理补助经费，促进服务质量的提高。</t>
    <phoneticPr fontId="15" type="noConversion"/>
  </si>
  <si>
    <t>28</t>
    <phoneticPr fontId="15" type="noConversion"/>
  </si>
  <si>
    <t>1,131,975.00</t>
    <phoneticPr fontId="15" type="noConversion"/>
  </si>
  <si>
    <t>10</t>
    <phoneticPr fontId="15" type="noConversion"/>
  </si>
  <si>
    <t>服务质量有所提高</t>
    <phoneticPr fontId="15" type="noConversion"/>
  </si>
  <si>
    <t>反映服务质量提高的情况</t>
    <phoneticPr fontId="15" type="noConversion"/>
  </si>
  <si>
    <t>90</t>
    <phoneticPr fontId="15" type="noConversion"/>
  </si>
  <si>
    <t>反映辖区服务对象的满意度</t>
  </si>
  <si>
    <t>反映2024年度市属国有企业退休人员社会化管理所需经费</t>
    <phoneticPr fontId="15" type="noConversion"/>
  </si>
  <si>
    <t>服务对象对工作的满意度</t>
  </si>
  <si>
    <t>7,300.00</t>
    <phoneticPr fontId="15" type="noConversion"/>
  </si>
  <si>
    <t>此表为空，说明：昆明市呈贡区人民政府雨花街道办事处2025年无政府性基金预算支出，此表无数据。</t>
    <phoneticPr fontId="15" type="noConversion"/>
  </si>
  <si>
    <t>办公桌</t>
  </si>
  <si>
    <t>茶几</t>
  </si>
  <si>
    <t>茶水柜</t>
  </si>
  <si>
    <t>会议椅</t>
  </si>
  <si>
    <t>会议桌</t>
  </si>
  <si>
    <t>三人沙发</t>
  </si>
  <si>
    <t>文件柜</t>
  </si>
  <si>
    <t>复印纸</t>
  </si>
  <si>
    <t>纸制品</t>
  </si>
  <si>
    <t>公务用车加油</t>
  </si>
  <si>
    <t>车辆加油、添加燃料服务</t>
  </si>
  <si>
    <t>公务用车维修和保养</t>
  </si>
  <si>
    <t>车辆维修和保养服务</t>
  </si>
  <si>
    <t>公务用车保险</t>
  </si>
  <si>
    <t>机动车保险服务</t>
  </si>
  <si>
    <t>食堂菜款等采购</t>
  </si>
  <si>
    <t>其他服务</t>
  </si>
  <si>
    <t>辆</t>
    <phoneticPr fontId="18" type="noConversion"/>
  </si>
  <si>
    <t>次</t>
    <phoneticPr fontId="18" type="noConversion"/>
  </si>
  <si>
    <t>张</t>
    <phoneticPr fontId="15" type="noConversion"/>
  </si>
  <si>
    <t>个</t>
    <phoneticPr fontId="15" type="noConversion"/>
  </si>
  <si>
    <t>件</t>
    <phoneticPr fontId="18" type="noConversion"/>
  </si>
  <si>
    <t>病媒生物防治</t>
  </si>
  <si>
    <t>A0506 公共医疗卫生服务</t>
  </si>
  <si>
    <t>法律服务工作</t>
  </si>
  <si>
    <t>B0102 法律咨询服务</t>
  </si>
  <si>
    <t>会计服务</t>
  </si>
  <si>
    <t>B0301 会计服务</t>
  </si>
  <si>
    <t>安全保卫服务工作</t>
  </si>
  <si>
    <t>B1103 安全服务</t>
  </si>
  <si>
    <t>A 公共服务</t>
  </si>
  <si>
    <t>B 政府履职辅助性服务</t>
  </si>
  <si>
    <t>审核法律文书、法律咨询服务</t>
  </si>
  <si>
    <t>代理记账服务</t>
  </si>
  <si>
    <t>安全保卫服务</t>
  </si>
  <si>
    <t>此表为空，说明：我区已实行乡财县管，乡镇（街道）按照县级部门预算管理，无对下转移支付，我单位无该项目。</t>
    <phoneticPr fontId="14" type="noConversion"/>
  </si>
  <si>
    <t>此表为空，说明：昆明市呈贡区人民政府雨花街道办事处2025年无新增资产配置，此表无数据。</t>
    <phoneticPr fontId="14" type="noConversion"/>
  </si>
  <si>
    <t>国有企业退休人员社会化管理补助支出</t>
    <phoneticPr fontId="15" type="noConversion"/>
  </si>
  <si>
    <t>费用补贴</t>
    <phoneticPr fontId="15" type="noConversion"/>
  </si>
  <si>
    <t>本级</t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</si>
</sst>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2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177" fontId="14" fillId="0" borderId="7">
      <alignment horizontal="right" vertical="center"/>
    </xf>
    <xf numFmtId="176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14" fillId="0" borderId="0">
      <alignment vertical="top"/>
      <protection locked="0"/>
    </xf>
    <xf numFmtId="0" fontId="20" fillId="0" borderId="0"/>
  </cellStyleXfs>
  <cellXfs count="26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0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 indent="1"/>
      <protection locked="0"/>
    </xf>
    <xf numFmtId="0" fontId="16" fillId="3" borderId="7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 indent="1"/>
    </xf>
    <xf numFmtId="0" fontId="16" fillId="3" borderId="7" xfId="0" applyFont="1" applyFill="1" applyBorder="1" applyAlignment="1">
      <alignment horizontal="left" vertical="center" wrapText="1" indent="2"/>
    </xf>
    <xf numFmtId="178" fontId="17" fillId="0" borderId="7" xfId="0" applyNumberFormat="1" applyFont="1" applyBorder="1" applyAlignment="1">
      <alignment horizontal="right" vertical="center"/>
    </xf>
    <xf numFmtId="0" fontId="2" fillId="3" borderId="7" xfId="0" applyFont="1" applyFill="1" applyBorder="1" applyAlignment="1" applyProtection="1">
      <alignment horizontal="left" vertical="center" wrapText="1" indent="2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" fontId="14" fillId="4" borderId="14" xfId="9" applyNumberFormat="1" applyFont="1" applyFill="1" applyBorder="1" applyAlignment="1" applyProtection="1">
      <alignment horizontal="right" vertical="center"/>
    </xf>
    <xf numFmtId="4" fontId="2" fillId="4" borderId="7" xfId="9" applyNumberFormat="1" applyFont="1" applyFill="1" applyBorder="1" applyAlignment="1" applyProtection="1">
      <alignment horizontal="right" vertical="center"/>
      <protection locked="0"/>
    </xf>
    <xf numFmtId="49" fontId="18" fillId="4" borderId="14" xfId="9" applyNumberFormat="1" applyFont="1" applyFill="1" applyBorder="1" applyAlignment="1" applyProtection="1">
      <alignment horizontal="right" vertical="center"/>
    </xf>
    <xf numFmtId="49" fontId="19" fillId="0" borderId="15" xfId="9" applyNumberFormat="1" applyFont="1" applyFill="1" applyBorder="1" applyAlignment="1" applyProtection="1">
      <alignment horizontal="right" vertical="center"/>
    </xf>
    <xf numFmtId="0" fontId="18" fillId="0" borderId="7" xfId="0" applyFont="1" applyBorder="1" applyAlignment="1" applyProtection="1">
      <alignment horizontal="left" vertical="center"/>
      <protection locked="0"/>
    </xf>
    <xf numFmtId="178" fontId="18" fillId="0" borderId="7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4" fontId="16" fillId="2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/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16" fillId="0" borderId="7" xfId="0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80" fontId="5" fillId="0" borderId="6" xfId="8" applyNumberFormat="1" applyFont="1" applyBorder="1" applyAlignment="1">
      <alignment horizontal="center" vertical="center"/>
    </xf>
    <xf numFmtId="180" fontId="5" fillId="0" borderId="11" xfId="8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6" fillId="0" borderId="11" xfId="9" applyFont="1" applyFill="1" applyBorder="1" applyAlignment="1" applyProtection="1">
      <alignment horizontal="left" vertical="center" wrapText="1"/>
    </xf>
    <xf numFmtId="180" fontId="5" fillId="0" borderId="7" xfId="8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wrapText="1"/>
      <protection locked="0"/>
    </xf>
    <xf numFmtId="180" fontId="5" fillId="0" borderId="11" xfId="8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/>
    </xf>
    <xf numFmtId="0" fontId="20" fillId="0" borderId="0" xfId="9" applyFont="1" applyFill="1" applyBorder="1" applyAlignment="1" applyProtection="1">
      <alignment vertical="center"/>
    </xf>
    <xf numFmtId="0" fontId="1" fillId="0" borderId="2" xfId="0" applyFont="1" applyBorder="1" applyAlignment="1">
      <alignment horizontal="center" vertical="center" wrapText="1"/>
    </xf>
    <xf numFmtId="0" fontId="20" fillId="0" borderId="0" xfId="10" applyFont="1" applyFill="1" applyAlignment="1">
      <alignment vertical="center"/>
    </xf>
    <xf numFmtId="0" fontId="2" fillId="4" borderId="7" xfId="9" applyFont="1" applyFill="1" applyBorder="1" applyAlignment="1" applyProtection="1">
      <alignment horizontal="left" vertical="center" wrapText="1"/>
      <protection locked="0"/>
    </xf>
    <xf numFmtId="4" fontId="14" fillId="0" borderId="7" xfId="9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6" fillId="0" borderId="7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11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  <cellStyle name="常规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37"/>
  <sheetViews>
    <sheetView showGridLines="0" showZeros="0" tabSelected="1" workbookViewId="0">
      <pane ySplit="1" topLeftCell="A2" activePane="bottomLeft" state="frozen"/>
      <selection pane="bottomLeft" activeCell="B37" sqref="B37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1"/>
      <c r="C2" s="21"/>
      <c r="D2" s="32" t="s">
        <v>0</v>
      </c>
    </row>
    <row r="3" spans="1:4" ht="37.799999999999997" customHeight="1">
      <c r="A3" s="127" t="str">
        <f>"2025"&amp;"年财务收支预算总表"</f>
        <v>2025年财务收支预算总表</v>
      </c>
      <c r="B3" s="128"/>
      <c r="C3" s="128"/>
      <c r="D3" s="128"/>
    </row>
    <row r="4" spans="1:4" ht="17.25" customHeight="1">
      <c r="A4" s="129" t="s">
        <v>238</v>
      </c>
      <c r="B4" s="130"/>
      <c r="D4" s="62" t="s">
        <v>1</v>
      </c>
    </row>
    <row r="5" spans="1:4" ht="23.25" customHeight="1">
      <c r="A5" s="131" t="s">
        <v>2</v>
      </c>
      <c r="B5" s="132"/>
      <c r="C5" s="131" t="s">
        <v>3</v>
      </c>
      <c r="D5" s="132"/>
    </row>
    <row r="6" spans="1:4" ht="24" customHeight="1">
      <c r="A6" s="68" t="s">
        <v>4</v>
      </c>
      <c r="B6" s="68" t="s">
        <v>5</v>
      </c>
      <c r="C6" s="68" t="s">
        <v>6</v>
      </c>
      <c r="D6" s="68" t="s">
        <v>5</v>
      </c>
    </row>
    <row r="7" spans="1:4" ht="17.25" customHeight="1">
      <c r="A7" s="69" t="s">
        <v>7</v>
      </c>
      <c r="B7" s="43">
        <v>39098469.280000001</v>
      </c>
      <c r="C7" s="69" t="s">
        <v>8</v>
      </c>
      <c r="D7" s="43">
        <v>23576373.280000001</v>
      </c>
    </row>
    <row r="8" spans="1:4" ht="17.25" customHeight="1">
      <c r="A8" s="69" t="s">
        <v>9</v>
      </c>
      <c r="B8" s="43"/>
      <c r="C8" s="69" t="s">
        <v>10</v>
      </c>
      <c r="D8" s="43"/>
    </row>
    <row r="9" spans="1:4" ht="17.25" customHeight="1">
      <c r="A9" s="69" t="s">
        <v>11</v>
      </c>
      <c r="B9" s="43"/>
      <c r="C9" s="75" t="s">
        <v>12</v>
      </c>
      <c r="D9" s="43"/>
    </row>
    <row r="10" spans="1:4" ht="17.25" customHeight="1">
      <c r="A10" s="69" t="s">
        <v>13</v>
      </c>
      <c r="B10" s="43"/>
      <c r="C10" s="75" t="s">
        <v>14</v>
      </c>
      <c r="D10" s="43"/>
    </row>
    <row r="11" spans="1:4" ht="17.25" customHeight="1">
      <c r="A11" s="69" t="s">
        <v>15</v>
      </c>
      <c r="B11" s="43"/>
      <c r="C11" s="75" t="s">
        <v>16</v>
      </c>
      <c r="D11" s="43">
        <v>19500</v>
      </c>
    </row>
    <row r="12" spans="1:4" ht="17.25" customHeight="1">
      <c r="A12" s="69" t="s">
        <v>17</v>
      </c>
      <c r="B12" s="43"/>
      <c r="C12" s="75" t="s">
        <v>18</v>
      </c>
      <c r="D12" s="43"/>
    </row>
    <row r="13" spans="1:4" ht="17.25" customHeight="1">
      <c r="A13" s="69" t="s">
        <v>19</v>
      </c>
      <c r="B13" s="43"/>
      <c r="C13" s="16" t="s">
        <v>20</v>
      </c>
      <c r="D13" s="43"/>
    </row>
    <row r="14" spans="1:4" ht="17.25" customHeight="1">
      <c r="A14" s="69" t="s">
        <v>21</v>
      </c>
      <c r="B14" s="43"/>
      <c r="C14" s="16" t="s">
        <v>22</v>
      </c>
      <c r="D14" s="43">
        <v>1992536</v>
      </c>
    </row>
    <row r="15" spans="1:4" ht="17.25" customHeight="1">
      <c r="A15" s="69" t="s">
        <v>23</v>
      </c>
      <c r="B15" s="43"/>
      <c r="C15" s="16" t="s">
        <v>24</v>
      </c>
      <c r="D15" s="43">
        <v>1248650</v>
      </c>
    </row>
    <row r="16" spans="1:4" ht="17.25" customHeight="1">
      <c r="A16" s="69" t="s">
        <v>25</v>
      </c>
      <c r="B16" s="43"/>
      <c r="C16" s="16" t="s">
        <v>26</v>
      </c>
      <c r="D16" s="43"/>
    </row>
    <row r="17" spans="1:4" ht="17.25" customHeight="1">
      <c r="A17" s="65"/>
      <c r="B17" s="43"/>
      <c r="C17" s="16" t="s">
        <v>27</v>
      </c>
      <c r="D17" s="43"/>
    </row>
    <row r="18" spans="1:4" ht="17.25" customHeight="1">
      <c r="A18" s="70"/>
      <c r="B18" s="43"/>
      <c r="C18" s="16" t="s">
        <v>28</v>
      </c>
      <c r="D18" s="43">
        <v>11077830</v>
      </c>
    </row>
    <row r="19" spans="1:4" ht="17.25" customHeight="1">
      <c r="A19" s="70"/>
      <c r="B19" s="43"/>
      <c r="C19" s="16" t="s">
        <v>29</v>
      </c>
      <c r="D19" s="43"/>
    </row>
    <row r="20" spans="1:4" ht="17.25" customHeight="1">
      <c r="A20" s="70"/>
      <c r="B20" s="43"/>
      <c r="C20" s="16" t="s">
        <v>30</v>
      </c>
      <c r="D20" s="43"/>
    </row>
    <row r="21" spans="1:4" ht="17.25" customHeight="1">
      <c r="A21" s="70"/>
      <c r="B21" s="43"/>
      <c r="C21" s="16" t="s">
        <v>31</v>
      </c>
      <c r="D21" s="43"/>
    </row>
    <row r="22" spans="1:4" ht="17.25" customHeight="1">
      <c r="A22" s="70"/>
      <c r="B22" s="43"/>
      <c r="C22" s="16" t="s">
        <v>32</v>
      </c>
      <c r="D22" s="43"/>
    </row>
    <row r="23" spans="1:4" ht="17.25" customHeight="1">
      <c r="A23" s="70"/>
      <c r="B23" s="43"/>
      <c r="C23" s="16" t="s">
        <v>33</v>
      </c>
      <c r="D23" s="43"/>
    </row>
    <row r="24" spans="1:4" ht="17.25" customHeight="1">
      <c r="A24" s="70"/>
      <c r="B24" s="43"/>
      <c r="C24" s="16" t="s">
        <v>34</v>
      </c>
      <c r="D24" s="43"/>
    </row>
    <row r="25" spans="1:4" ht="17.25" customHeight="1">
      <c r="A25" s="70"/>
      <c r="B25" s="43"/>
      <c r="C25" s="16" t="s">
        <v>35</v>
      </c>
      <c r="D25" s="43">
        <v>1183580</v>
      </c>
    </row>
    <row r="26" spans="1:4" ht="17.25" customHeight="1">
      <c r="A26" s="70"/>
      <c r="B26" s="43"/>
      <c r="C26" s="16" t="s">
        <v>36</v>
      </c>
      <c r="D26" s="43"/>
    </row>
    <row r="27" spans="1:4" ht="17.25" customHeight="1">
      <c r="A27" s="70"/>
      <c r="B27" s="43"/>
      <c r="C27" s="65" t="s">
        <v>37</v>
      </c>
      <c r="D27" s="43">
        <v>7300</v>
      </c>
    </row>
    <row r="28" spans="1:4" ht="17.25" customHeight="1">
      <c r="A28" s="70"/>
      <c r="B28" s="43"/>
      <c r="C28" s="16" t="s">
        <v>38</v>
      </c>
      <c r="D28" s="43"/>
    </row>
    <row r="29" spans="1:4" ht="16.5" customHeight="1">
      <c r="A29" s="70"/>
      <c r="B29" s="43"/>
      <c r="C29" s="16" t="s">
        <v>39</v>
      </c>
      <c r="D29" s="43"/>
    </row>
    <row r="30" spans="1:4" ht="16.5" customHeight="1">
      <c r="A30" s="70"/>
      <c r="B30" s="43"/>
      <c r="C30" s="65" t="s">
        <v>40</v>
      </c>
      <c r="D30" s="43"/>
    </row>
    <row r="31" spans="1:4" ht="17.25" customHeight="1">
      <c r="A31" s="70"/>
      <c r="B31" s="43"/>
      <c r="C31" s="65" t="s">
        <v>41</v>
      </c>
      <c r="D31" s="43"/>
    </row>
    <row r="32" spans="1:4" ht="17.25" customHeight="1">
      <c r="A32" s="70"/>
      <c r="B32" s="43"/>
      <c r="C32" s="16" t="s">
        <v>42</v>
      </c>
      <c r="D32" s="43"/>
    </row>
    <row r="33" spans="1:4" ht="16.5" customHeight="1">
      <c r="A33" s="70" t="s">
        <v>43</v>
      </c>
      <c r="B33" s="43">
        <v>39098469.280000001</v>
      </c>
      <c r="C33" s="70" t="s">
        <v>44</v>
      </c>
      <c r="D33" s="43">
        <v>39105769.280000001</v>
      </c>
    </row>
    <row r="34" spans="1:4" ht="16.5" customHeight="1">
      <c r="A34" s="65" t="s">
        <v>45</v>
      </c>
      <c r="B34" s="43">
        <v>7300</v>
      </c>
      <c r="C34" s="65" t="s">
        <v>46</v>
      </c>
      <c r="D34" s="43"/>
    </row>
    <row r="35" spans="1:4" ht="16.5" customHeight="1">
      <c r="A35" s="16" t="s">
        <v>47</v>
      </c>
      <c r="B35" s="43">
        <v>7300</v>
      </c>
      <c r="C35" s="16" t="s">
        <v>47</v>
      </c>
      <c r="D35" s="43"/>
    </row>
    <row r="36" spans="1:4" ht="16.5" customHeight="1">
      <c r="A36" s="16" t="s">
        <v>48</v>
      </c>
      <c r="B36" s="43"/>
      <c r="C36" s="16" t="s">
        <v>49</v>
      </c>
      <c r="D36" s="43"/>
    </row>
    <row r="37" spans="1:4" ht="16.5" customHeight="1">
      <c r="A37" s="71" t="s">
        <v>50</v>
      </c>
      <c r="B37" s="43">
        <v>39105769.280000001</v>
      </c>
      <c r="C37" s="71" t="s">
        <v>51</v>
      </c>
      <c r="D37" s="43">
        <v>39105769.280000001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55118110236220474" right="0.55118110236220474" top="0.51181102362204722" bottom="0.51181102362204722" header="0" footer="0"/>
  <pageSetup paperSize="9" scale="80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12"/>
  <sheetViews>
    <sheetView showZeros="0" workbookViewId="0">
      <pane ySplit="1" topLeftCell="A2" activePane="bottomLeft" state="frozen"/>
      <selection pane="bottomLeft" activeCell="E14" sqref="E14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26.5546875" customWidth="1"/>
    <col min="4" max="4" width="26" customWidth="1"/>
    <col min="5" max="5" width="31" customWidth="1"/>
    <col min="6" max="6" width="31.218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5">
        <v>1</v>
      </c>
      <c r="B2" s="56">
        <v>0</v>
      </c>
      <c r="C2" s="55">
        <v>1</v>
      </c>
      <c r="D2" s="57"/>
      <c r="E2" s="57"/>
      <c r="F2" s="54" t="s">
        <v>177</v>
      </c>
    </row>
    <row r="3" spans="1:6" ht="42" customHeight="1">
      <c r="A3" s="218" t="str">
        <f>"2025"&amp;"年部门政府性基金预算支出预算表"</f>
        <v>2025年部门政府性基金预算支出预算表</v>
      </c>
      <c r="B3" s="218" t="s">
        <v>178</v>
      </c>
      <c r="C3" s="219"/>
      <c r="D3" s="163"/>
      <c r="E3" s="163"/>
      <c r="F3" s="163"/>
    </row>
    <row r="4" spans="1:6" ht="13.5" customHeight="1">
      <c r="A4" s="197" t="s">
        <v>237</v>
      </c>
      <c r="B4" s="197" t="s">
        <v>179</v>
      </c>
      <c r="C4" s="220"/>
      <c r="D4" s="57"/>
      <c r="E4" s="57"/>
      <c r="F4" s="54" t="s">
        <v>1</v>
      </c>
    </row>
    <row r="5" spans="1:6" ht="19.5" customHeight="1">
      <c r="A5" s="171" t="s">
        <v>143</v>
      </c>
      <c r="B5" s="222" t="s">
        <v>70</v>
      </c>
      <c r="C5" s="171" t="s">
        <v>71</v>
      </c>
      <c r="D5" s="203" t="s">
        <v>180</v>
      </c>
      <c r="E5" s="167"/>
      <c r="F5" s="168"/>
    </row>
    <row r="6" spans="1:6" ht="18.75" customHeight="1">
      <c r="A6" s="194"/>
      <c r="B6" s="223"/>
      <c r="C6" s="194"/>
      <c r="D6" s="8" t="s">
        <v>55</v>
      </c>
      <c r="E6" s="7" t="s">
        <v>73</v>
      </c>
      <c r="F6" s="8" t="s">
        <v>74</v>
      </c>
    </row>
    <row r="7" spans="1:6" ht="18.75" customHeight="1">
      <c r="A7" s="34">
        <v>1</v>
      </c>
      <c r="B7" s="58" t="s">
        <v>81</v>
      </c>
      <c r="C7" s="34">
        <v>3</v>
      </c>
      <c r="D7" s="59">
        <v>4</v>
      </c>
      <c r="E7" s="59">
        <v>5</v>
      </c>
      <c r="F7" s="59">
        <v>6</v>
      </c>
    </row>
    <row r="8" spans="1:6" ht="21" customHeight="1">
      <c r="A8" s="11"/>
      <c r="B8" s="11"/>
      <c r="C8" s="11"/>
      <c r="D8" s="43"/>
      <c r="E8" s="43"/>
      <c r="F8" s="43"/>
    </row>
    <row r="9" spans="1:6" ht="21" customHeight="1">
      <c r="A9" s="11"/>
      <c r="B9" s="11"/>
      <c r="C9" s="11"/>
      <c r="D9" s="43"/>
      <c r="E9" s="43"/>
      <c r="F9" s="43"/>
    </row>
    <row r="10" spans="1:6" ht="18.75" customHeight="1">
      <c r="A10" s="148" t="s">
        <v>133</v>
      </c>
      <c r="B10" s="148" t="s">
        <v>133</v>
      </c>
      <c r="C10" s="221" t="s">
        <v>133</v>
      </c>
      <c r="D10" s="43"/>
      <c r="E10" s="43"/>
      <c r="F10" s="43"/>
    </row>
    <row r="12" spans="1:6" ht="23.4" customHeight="1">
      <c r="A12" s="112" t="s">
        <v>519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5" type="noConversion"/>
  <printOptions horizontalCentered="1"/>
  <pageMargins left="0.35433070866141736" right="0.35433070866141736" top="0.55118110236220474" bottom="0.55118110236220474" header="0.47244094488188981" footer="0.47244094488188981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S22"/>
  <sheetViews>
    <sheetView showZeros="0" workbookViewId="0">
      <pane ySplit="1" topLeftCell="A2" activePane="bottomLeft" state="frozen"/>
      <selection pane="bottomLeft"/>
    </sheetView>
  </sheetViews>
  <sheetFormatPr defaultColWidth="9.109375" defaultRowHeight="14.25" customHeight="1"/>
  <cols>
    <col min="1" max="1" width="33.21875" customWidth="1"/>
    <col min="2" max="2" width="33.44140625" customWidth="1"/>
    <col min="3" max="3" width="24.77734375" customWidth="1"/>
    <col min="4" max="4" width="18.44140625" customWidth="1"/>
    <col min="5" max="5" width="21.77734375" customWidth="1"/>
    <col min="6" max="7" width="7.6640625" customWidth="1"/>
    <col min="8" max="8" width="13.33203125" customWidth="1"/>
    <col min="9" max="9" width="14.88671875" customWidth="1"/>
    <col min="10" max="10" width="15" customWidth="1"/>
    <col min="11" max="11" width="12" style="95" customWidth="1"/>
    <col min="12" max="12" width="10.88671875" style="95" customWidth="1"/>
    <col min="13" max="13" width="11.88671875" style="95" customWidth="1"/>
    <col min="14" max="14" width="10" customWidth="1"/>
    <col min="15" max="15" width="11.33203125" customWidth="1"/>
    <col min="16" max="16" width="10.44140625" style="95" customWidth="1"/>
    <col min="17" max="17" width="8.33203125" style="95" customWidth="1"/>
    <col min="18" max="18" width="9.88671875" style="95" customWidth="1"/>
    <col min="19" max="19" width="10.3320312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94"/>
      <c r="L1" s="94"/>
      <c r="M1" s="94"/>
      <c r="N1" s="1"/>
      <c r="O1" s="1"/>
      <c r="P1" s="94"/>
      <c r="Q1" s="94"/>
      <c r="R1" s="94"/>
      <c r="S1" s="1"/>
    </row>
    <row r="2" spans="1:19" ht="15.75" customHeight="1">
      <c r="B2" s="45"/>
      <c r="C2" s="45"/>
      <c r="R2" s="50"/>
      <c r="S2" s="3" t="s">
        <v>181</v>
      </c>
    </row>
    <row r="3" spans="1:19" ht="41.25" customHeight="1">
      <c r="A3" s="234" t="str">
        <f>"2025"&amp;"年部门政府采购预算表"</f>
        <v>2025年部门政府采购预算表</v>
      </c>
      <c r="B3" s="195"/>
      <c r="C3" s="195"/>
      <c r="D3" s="196"/>
      <c r="E3" s="196"/>
      <c r="F3" s="196"/>
      <c r="G3" s="196"/>
      <c r="H3" s="196"/>
      <c r="I3" s="196"/>
      <c r="J3" s="196"/>
      <c r="K3" s="196"/>
      <c r="L3" s="196"/>
      <c r="M3" s="195"/>
      <c r="N3" s="196"/>
      <c r="O3" s="196"/>
      <c r="P3" s="195"/>
      <c r="Q3" s="196"/>
      <c r="R3" s="195"/>
      <c r="S3" s="195"/>
    </row>
    <row r="4" spans="1:19" ht="18.75" customHeight="1">
      <c r="A4" s="178" t="s">
        <v>237</v>
      </c>
      <c r="B4" s="235"/>
      <c r="C4" s="235"/>
      <c r="D4" s="236"/>
      <c r="E4" s="236"/>
      <c r="F4" s="236"/>
      <c r="G4" s="236"/>
      <c r="H4" s="236"/>
      <c r="I4" s="4"/>
      <c r="J4" s="4"/>
      <c r="K4" s="105"/>
      <c r="L4" s="105"/>
      <c r="R4" s="51"/>
      <c r="S4" s="54" t="s">
        <v>1</v>
      </c>
    </row>
    <row r="5" spans="1:19" ht="15.75" customHeight="1">
      <c r="A5" s="207" t="s">
        <v>142</v>
      </c>
      <c r="B5" s="226" t="s">
        <v>143</v>
      </c>
      <c r="C5" s="226" t="s">
        <v>182</v>
      </c>
      <c r="D5" s="229" t="s">
        <v>183</v>
      </c>
      <c r="E5" s="229" t="s">
        <v>184</v>
      </c>
      <c r="F5" s="229" t="s">
        <v>185</v>
      </c>
      <c r="G5" s="229" t="s">
        <v>186</v>
      </c>
      <c r="H5" s="229" t="s">
        <v>187</v>
      </c>
      <c r="I5" s="237" t="s">
        <v>150</v>
      </c>
      <c r="J5" s="237"/>
      <c r="K5" s="237"/>
      <c r="L5" s="237"/>
      <c r="M5" s="201"/>
      <c r="N5" s="237"/>
      <c r="O5" s="237"/>
      <c r="P5" s="200"/>
      <c r="Q5" s="237"/>
      <c r="R5" s="201"/>
      <c r="S5" s="202"/>
    </row>
    <row r="6" spans="1:19" ht="17.25" customHeight="1">
      <c r="A6" s="211"/>
      <c r="B6" s="227"/>
      <c r="C6" s="227"/>
      <c r="D6" s="230"/>
      <c r="E6" s="230"/>
      <c r="F6" s="230"/>
      <c r="G6" s="230"/>
      <c r="H6" s="230"/>
      <c r="I6" s="230" t="s">
        <v>55</v>
      </c>
      <c r="J6" s="230" t="s">
        <v>58</v>
      </c>
      <c r="K6" s="230" t="s">
        <v>188</v>
      </c>
      <c r="L6" s="230" t="s">
        <v>189</v>
      </c>
      <c r="M6" s="232" t="s">
        <v>190</v>
      </c>
      <c r="N6" s="238" t="s">
        <v>191</v>
      </c>
      <c r="O6" s="238"/>
      <c r="P6" s="239"/>
      <c r="Q6" s="238"/>
      <c r="R6" s="240"/>
      <c r="S6" s="228"/>
    </row>
    <row r="7" spans="1:19" ht="54" customHeight="1">
      <c r="A7" s="208"/>
      <c r="B7" s="228"/>
      <c r="C7" s="228"/>
      <c r="D7" s="231"/>
      <c r="E7" s="231"/>
      <c r="F7" s="231"/>
      <c r="G7" s="231"/>
      <c r="H7" s="231"/>
      <c r="I7" s="231"/>
      <c r="J7" s="231" t="s">
        <v>57</v>
      </c>
      <c r="K7" s="231"/>
      <c r="L7" s="231"/>
      <c r="M7" s="233"/>
      <c r="N7" s="48" t="s">
        <v>57</v>
      </c>
      <c r="O7" s="48" t="s">
        <v>64</v>
      </c>
      <c r="P7" s="104" t="s">
        <v>65</v>
      </c>
      <c r="Q7" s="103" t="s">
        <v>66</v>
      </c>
      <c r="R7" s="104" t="s">
        <v>67</v>
      </c>
      <c r="S7" s="47" t="s">
        <v>68</v>
      </c>
    </row>
    <row r="8" spans="1:19" ht="18" customHeight="1">
      <c r="A8" s="52">
        <v>1</v>
      </c>
      <c r="B8" s="52" t="s">
        <v>81</v>
      </c>
      <c r="C8" s="53">
        <v>3</v>
      </c>
      <c r="D8" s="53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117">
        <v>11</v>
      </c>
      <c r="L8" s="117">
        <v>12</v>
      </c>
      <c r="M8" s="117">
        <v>13</v>
      </c>
      <c r="N8" s="52">
        <v>14</v>
      </c>
      <c r="O8" s="52">
        <v>15</v>
      </c>
      <c r="P8" s="117">
        <v>16</v>
      </c>
      <c r="Q8" s="117">
        <v>17</v>
      </c>
      <c r="R8" s="117">
        <v>18</v>
      </c>
      <c r="S8" s="52">
        <v>19</v>
      </c>
    </row>
    <row r="9" spans="1:19" s="99" customFormat="1" ht="25.95" customHeight="1">
      <c r="A9" s="113" t="s">
        <v>240</v>
      </c>
      <c r="B9" s="114" t="s">
        <v>240</v>
      </c>
      <c r="C9" s="14" t="s">
        <v>385</v>
      </c>
      <c r="D9" s="14" t="s">
        <v>520</v>
      </c>
      <c r="E9" s="14" t="s">
        <v>520</v>
      </c>
      <c r="F9" s="108" t="s">
        <v>539</v>
      </c>
      <c r="G9" s="115">
        <v>10</v>
      </c>
      <c r="H9" s="85">
        <v>11500</v>
      </c>
      <c r="I9" s="85">
        <v>11500</v>
      </c>
      <c r="J9" s="85">
        <v>11500</v>
      </c>
      <c r="K9" s="117"/>
      <c r="L9" s="117"/>
      <c r="M9" s="117"/>
      <c r="N9" s="52"/>
      <c r="O9" s="52"/>
      <c r="P9" s="117"/>
      <c r="Q9" s="117"/>
      <c r="R9" s="117"/>
      <c r="S9" s="52"/>
    </row>
    <row r="10" spans="1:19" s="99" customFormat="1" ht="25.95" customHeight="1">
      <c r="A10" s="113" t="s">
        <v>240</v>
      </c>
      <c r="B10" s="114" t="s">
        <v>240</v>
      </c>
      <c r="C10" s="14" t="s">
        <v>385</v>
      </c>
      <c r="D10" s="14" t="s">
        <v>521</v>
      </c>
      <c r="E10" s="14" t="s">
        <v>521</v>
      </c>
      <c r="F10" s="108" t="s">
        <v>540</v>
      </c>
      <c r="G10" s="115">
        <v>4</v>
      </c>
      <c r="H10" s="85">
        <v>4000</v>
      </c>
      <c r="I10" s="85">
        <v>4000</v>
      </c>
      <c r="J10" s="85">
        <v>4000</v>
      </c>
      <c r="K10" s="117"/>
      <c r="L10" s="117"/>
      <c r="M10" s="117"/>
      <c r="N10" s="52"/>
      <c r="O10" s="52"/>
      <c r="P10" s="117"/>
      <c r="Q10" s="117"/>
      <c r="R10" s="117"/>
      <c r="S10" s="52"/>
    </row>
    <row r="11" spans="1:19" s="99" customFormat="1" ht="25.95" customHeight="1">
      <c r="A11" s="113" t="s">
        <v>240</v>
      </c>
      <c r="B11" s="114" t="s">
        <v>240</v>
      </c>
      <c r="C11" s="14" t="s">
        <v>385</v>
      </c>
      <c r="D11" s="14" t="s">
        <v>522</v>
      </c>
      <c r="E11" s="14" t="s">
        <v>522</v>
      </c>
      <c r="F11" s="108" t="s">
        <v>540</v>
      </c>
      <c r="G11" s="115">
        <v>1</v>
      </c>
      <c r="H11" s="85">
        <v>1500</v>
      </c>
      <c r="I11" s="85">
        <v>1500</v>
      </c>
      <c r="J11" s="85">
        <v>1500</v>
      </c>
      <c r="K11" s="117"/>
      <c r="L11" s="117"/>
      <c r="M11" s="117"/>
      <c r="N11" s="52"/>
      <c r="O11" s="52"/>
      <c r="P11" s="117"/>
      <c r="Q11" s="117"/>
      <c r="R11" s="117"/>
      <c r="S11" s="52"/>
    </row>
    <row r="12" spans="1:19" s="99" customFormat="1" ht="25.95" customHeight="1">
      <c r="A12" s="113" t="s">
        <v>240</v>
      </c>
      <c r="B12" s="114" t="s">
        <v>240</v>
      </c>
      <c r="C12" s="14" t="s">
        <v>385</v>
      </c>
      <c r="D12" s="14" t="s">
        <v>523</v>
      </c>
      <c r="E12" s="14" t="s">
        <v>523</v>
      </c>
      <c r="F12" s="108" t="s">
        <v>540</v>
      </c>
      <c r="G12" s="115">
        <v>50</v>
      </c>
      <c r="H12" s="85">
        <v>25000</v>
      </c>
      <c r="I12" s="85">
        <v>25000</v>
      </c>
      <c r="J12" s="85">
        <v>25000</v>
      </c>
      <c r="K12" s="117"/>
      <c r="L12" s="117"/>
      <c r="M12" s="117"/>
      <c r="N12" s="52"/>
      <c r="O12" s="52"/>
      <c r="P12" s="117"/>
      <c r="Q12" s="117"/>
      <c r="R12" s="117"/>
      <c r="S12" s="52"/>
    </row>
    <row r="13" spans="1:19" s="99" customFormat="1" ht="25.95" customHeight="1">
      <c r="A13" s="113" t="s">
        <v>240</v>
      </c>
      <c r="B13" s="114" t="s">
        <v>240</v>
      </c>
      <c r="C13" s="14" t="s">
        <v>385</v>
      </c>
      <c r="D13" s="14" t="s">
        <v>524</v>
      </c>
      <c r="E13" s="14" t="s">
        <v>524</v>
      </c>
      <c r="F13" s="108" t="s">
        <v>539</v>
      </c>
      <c r="G13" s="115">
        <v>1</v>
      </c>
      <c r="H13" s="85">
        <v>15000</v>
      </c>
      <c r="I13" s="85">
        <v>15000</v>
      </c>
      <c r="J13" s="85">
        <v>15000</v>
      </c>
      <c r="K13" s="117"/>
      <c r="L13" s="117"/>
      <c r="M13" s="117"/>
      <c r="N13" s="52"/>
      <c r="O13" s="52"/>
      <c r="P13" s="117"/>
      <c r="Q13" s="117"/>
      <c r="R13" s="117"/>
      <c r="S13" s="52"/>
    </row>
    <row r="14" spans="1:19" s="99" customFormat="1" ht="25.95" customHeight="1">
      <c r="A14" s="113" t="s">
        <v>240</v>
      </c>
      <c r="B14" s="114" t="s">
        <v>240</v>
      </c>
      <c r="C14" s="14" t="s">
        <v>385</v>
      </c>
      <c r="D14" s="14" t="s">
        <v>525</v>
      </c>
      <c r="E14" s="14" t="s">
        <v>525</v>
      </c>
      <c r="F14" s="108" t="s">
        <v>540</v>
      </c>
      <c r="G14" s="115">
        <v>3</v>
      </c>
      <c r="H14" s="85">
        <v>6000</v>
      </c>
      <c r="I14" s="85">
        <v>6000</v>
      </c>
      <c r="J14" s="85">
        <v>6000</v>
      </c>
      <c r="K14" s="117"/>
      <c r="L14" s="117"/>
      <c r="M14" s="117"/>
      <c r="N14" s="52"/>
      <c r="O14" s="52"/>
      <c r="P14" s="117"/>
      <c r="Q14" s="117"/>
      <c r="R14" s="117"/>
      <c r="S14" s="52"/>
    </row>
    <row r="15" spans="1:19" s="99" customFormat="1" ht="25.95" customHeight="1">
      <c r="A15" s="113" t="s">
        <v>240</v>
      </c>
      <c r="B15" s="114" t="s">
        <v>240</v>
      </c>
      <c r="C15" s="14" t="s">
        <v>385</v>
      </c>
      <c r="D15" s="14" t="s">
        <v>526</v>
      </c>
      <c r="E15" s="14" t="s">
        <v>526</v>
      </c>
      <c r="F15" s="108" t="s">
        <v>540</v>
      </c>
      <c r="G15" s="115">
        <v>5</v>
      </c>
      <c r="H15" s="85">
        <v>3000</v>
      </c>
      <c r="I15" s="85">
        <v>3000</v>
      </c>
      <c r="J15" s="85">
        <v>3000</v>
      </c>
      <c r="K15" s="117"/>
      <c r="L15" s="117"/>
      <c r="M15" s="117"/>
      <c r="N15" s="52"/>
      <c r="O15" s="52"/>
      <c r="P15" s="117"/>
      <c r="Q15" s="117"/>
      <c r="R15" s="117"/>
      <c r="S15" s="52"/>
    </row>
    <row r="16" spans="1:19" s="99" customFormat="1" ht="25.95" customHeight="1">
      <c r="A16" s="113" t="s">
        <v>240</v>
      </c>
      <c r="B16" s="114" t="s">
        <v>240</v>
      </c>
      <c r="C16" s="14" t="s">
        <v>385</v>
      </c>
      <c r="D16" s="14" t="s">
        <v>527</v>
      </c>
      <c r="E16" s="14" t="s">
        <v>528</v>
      </c>
      <c r="F16" s="116" t="s">
        <v>541</v>
      </c>
      <c r="G16" s="115">
        <v>150</v>
      </c>
      <c r="H16" s="85">
        <v>24000</v>
      </c>
      <c r="I16" s="85">
        <v>24000</v>
      </c>
      <c r="J16" s="85">
        <v>24000</v>
      </c>
      <c r="K16" s="117"/>
      <c r="L16" s="117"/>
      <c r="M16" s="117"/>
      <c r="N16" s="52"/>
      <c r="O16" s="52"/>
      <c r="P16" s="117"/>
      <c r="Q16" s="117"/>
      <c r="R16" s="117"/>
      <c r="S16" s="52"/>
    </row>
    <row r="17" spans="1:19" s="99" customFormat="1" ht="25.95" customHeight="1">
      <c r="A17" s="113" t="s">
        <v>240</v>
      </c>
      <c r="B17" s="114" t="s">
        <v>240</v>
      </c>
      <c r="C17" s="14" t="s">
        <v>304</v>
      </c>
      <c r="D17" s="14" t="s">
        <v>529</v>
      </c>
      <c r="E17" s="14" t="s">
        <v>530</v>
      </c>
      <c r="F17" s="116" t="s">
        <v>537</v>
      </c>
      <c r="G17" s="115">
        <v>3</v>
      </c>
      <c r="H17" s="85">
        <v>30000</v>
      </c>
      <c r="I17" s="85">
        <v>30000</v>
      </c>
      <c r="J17" s="85">
        <v>30000</v>
      </c>
      <c r="K17" s="117"/>
      <c r="L17" s="117"/>
      <c r="M17" s="117"/>
      <c r="N17" s="52"/>
      <c r="O17" s="52"/>
      <c r="P17" s="117"/>
      <c r="Q17" s="117"/>
      <c r="R17" s="117"/>
      <c r="S17" s="52"/>
    </row>
    <row r="18" spans="1:19" s="99" customFormat="1" ht="25.95" customHeight="1">
      <c r="A18" s="113" t="s">
        <v>240</v>
      </c>
      <c r="B18" s="114" t="s">
        <v>240</v>
      </c>
      <c r="C18" s="14" t="s">
        <v>304</v>
      </c>
      <c r="D18" s="14" t="s">
        <v>531</v>
      </c>
      <c r="E18" s="14" t="s">
        <v>532</v>
      </c>
      <c r="F18" s="116" t="s">
        <v>538</v>
      </c>
      <c r="G18" s="115">
        <v>5</v>
      </c>
      <c r="H18" s="85">
        <v>20000</v>
      </c>
      <c r="I18" s="85">
        <v>20000</v>
      </c>
      <c r="J18" s="85">
        <v>20000</v>
      </c>
      <c r="K18" s="117"/>
      <c r="L18" s="117"/>
      <c r="M18" s="117"/>
      <c r="N18" s="52"/>
      <c r="O18" s="52"/>
      <c r="P18" s="117"/>
      <c r="Q18" s="117"/>
      <c r="R18" s="117"/>
      <c r="S18" s="52"/>
    </row>
    <row r="19" spans="1:19" s="99" customFormat="1" ht="25.95" customHeight="1">
      <c r="A19" s="113" t="s">
        <v>240</v>
      </c>
      <c r="B19" s="114" t="s">
        <v>240</v>
      </c>
      <c r="C19" s="14" t="s">
        <v>304</v>
      </c>
      <c r="D19" s="14" t="s">
        <v>533</v>
      </c>
      <c r="E19" s="14" t="s">
        <v>534</v>
      </c>
      <c r="F19" s="116" t="s">
        <v>537</v>
      </c>
      <c r="G19" s="115">
        <v>3</v>
      </c>
      <c r="H19" s="85">
        <v>9000</v>
      </c>
      <c r="I19" s="85">
        <v>9000</v>
      </c>
      <c r="J19" s="85">
        <v>9000</v>
      </c>
      <c r="K19" s="117"/>
      <c r="L19" s="117"/>
      <c r="M19" s="117"/>
      <c r="N19" s="52"/>
      <c r="O19" s="52"/>
      <c r="P19" s="117"/>
      <c r="Q19" s="117"/>
      <c r="R19" s="117"/>
      <c r="S19" s="52"/>
    </row>
    <row r="20" spans="1:19" ht="25.95" customHeight="1">
      <c r="A20" s="113" t="s">
        <v>240</v>
      </c>
      <c r="B20" s="114" t="s">
        <v>240</v>
      </c>
      <c r="C20" s="14" t="s">
        <v>386</v>
      </c>
      <c r="D20" s="14" t="s">
        <v>535</v>
      </c>
      <c r="E20" s="14" t="s">
        <v>536</v>
      </c>
      <c r="F20" s="108" t="s">
        <v>415</v>
      </c>
      <c r="G20" s="115">
        <v>1</v>
      </c>
      <c r="H20" s="85">
        <v>880000</v>
      </c>
      <c r="I20" s="85">
        <v>880000</v>
      </c>
      <c r="J20" s="85">
        <v>880000</v>
      </c>
      <c r="K20" s="118"/>
      <c r="L20" s="118"/>
      <c r="M20" s="118"/>
      <c r="N20" s="43"/>
      <c r="O20" s="43"/>
      <c r="P20" s="118"/>
      <c r="Q20" s="118"/>
      <c r="R20" s="118"/>
      <c r="S20" s="43"/>
    </row>
    <row r="21" spans="1:19" ht="25.95" customHeight="1">
      <c r="A21" s="241" t="s">
        <v>133</v>
      </c>
      <c r="B21" s="242"/>
      <c r="C21" s="242"/>
      <c r="D21" s="243"/>
      <c r="E21" s="243"/>
      <c r="F21" s="243"/>
      <c r="G21" s="135"/>
      <c r="H21" s="85">
        <v>1029000</v>
      </c>
      <c r="I21" s="85">
        <v>1029000</v>
      </c>
      <c r="J21" s="85">
        <v>1029000</v>
      </c>
      <c r="K21" s="118"/>
      <c r="L21" s="118"/>
      <c r="M21" s="118"/>
      <c r="N21" s="43"/>
      <c r="O21" s="43"/>
      <c r="P21" s="118"/>
      <c r="Q21" s="118"/>
      <c r="R21" s="118"/>
      <c r="S21" s="43"/>
    </row>
    <row r="22" spans="1:19" ht="21" customHeight="1">
      <c r="A22" s="178" t="s">
        <v>192</v>
      </c>
      <c r="B22" s="197"/>
      <c r="C22" s="197"/>
      <c r="D22" s="178"/>
      <c r="E22" s="178"/>
      <c r="F22" s="178"/>
      <c r="G22" s="224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</row>
  </sheetData>
  <mergeCells count="19">
    <mergeCell ref="A3:S3"/>
    <mergeCell ref="A4:H4"/>
    <mergeCell ref="I5:S5"/>
    <mergeCell ref="N6:S6"/>
    <mergeCell ref="A21:G21"/>
    <mergeCell ref="A22:S2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honeticPr fontId="15" type="noConversion"/>
  <printOptions horizontalCentered="1"/>
  <pageMargins left="0.35433070866141736" right="0.35433070866141736" top="0.70866141732283472" bottom="0.70866141732283472" header="0" footer="0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T13"/>
  <sheetViews>
    <sheetView showZeros="0" workbookViewId="0">
      <pane ySplit="1" topLeftCell="A2" activePane="bottomLeft" state="frozen"/>
      <selection pane="bottomLeft" activeCell="B17" sqref="B17"/>
    </sheetView>
  </sheetViews>
  <sheetFormatPr defaultColWidth="9.109375" defaultRowHeight="14.25" customHeight="1"/>
  <cols>
    <col min="1" max="1" width="32.33203125" customWidth="1"/>
    <col min="2" max="2" width="32.109375" customWidth="1"/>
    <col min="3" max="3" width="16.5546875" customWidth="1"/>
    <col min="4" max="4" width="17.5546875" customWidth="1"/>
    <col min="5" max="5" width="22.109375" style="95" customWidth="1"/>
    <col min="6" max="6" width="10.77734375" style="95" customWidth="1"/>
    <col min="7" max="7" width="20.21875" customWidth="1"/>
    <col min="8" max="8" width="17.88671875" customWidth="1"/>
    <col min="9" max="9" width="25.44140625" customWidth="1"/>
    <col min="10" max="10" width="15" customWidth="1"/>
    <col min="11" max="11" width="15.33203125" customWidth="1"/>
    <col min="12" max="12" width="12.88671875" customWidth="1"/>
    <col min="13" max="13" width="10.33203125" style="95" customWidth="1"/>
    <col min="14" max="14" width="11.21875" style="95" customWidth="1"/>
    <col min="15" max="15" width="10.5546875" customWidth="1"/>
    <col min="16" max="16" width="11.5546875" customWidth="1"/>
    <col min="17" max="17" width="10.109375" style="95" customWidth="1"/>
    <col min="18" max="18" width="7.88671875" style="95" customWidth="1"/>
    <col min="19" max="19" width="9.44140625" style="95" customWidth="1"/>
    <col min="20" max="20" width="10.21875" customWidth="1"/>
  </cols>
  <sheetData>
    <row r="1" spans="1:20" ht="14.25" customHeight="1">
      <c r="A1" s="1"/>
      <c r="B1" s="1"/>
      <c r="C1" s="1"/>
      <c r="D1" s="1"/>
      <c r="E1" s="94"/>
      <c r="F1" s="94"/>
      <c r="G1" s="1"/>
      <c r="H1" s="1"/>
      <c r="I1" s="1"/>
      <c r="J1" s="1"/>
      <c r="K1" s="1"/>
      <c r="L1" s="1"/>
      <c r="M1" s="94"/>
      <c r="N1" s="94"/>
      <c r="O1" s="1"/>
      <c r="P1" s="1"/>
      <c r="Q1" s="94"/>
      <c r="R1" s="94"/>
      <c r="S1" s="94"/>
      <c r="T1" s="1"/>
    </row>
    <row r="2" spans="1:20" ht="16.5" customHeight="1">
      <c r="A2" s="40"/>
      <c r="B2" s="45"/>
      <c r="C2" s="45"/>
      <c r="D2" s="45"/>
      <c r="E2" s="119"/>
      <c r="F2" s="119"/>
      <c r="G2" s="45"/>
      <c r="H2" s="40"/>
      <c r="I2" s="40"/>
      <c r="J2" s="40"/>
      <c r="K2" s="40"/>
      <c r="L2" s="40"/>
      <c r="M2" s="106"/>
      <c r="N2" s="49"/>
      <c r="O2" s="40"/>
      <c r="P2" s="40"/>
      <c r="Q2" s="119"/>
      <c r="R2" s="106"/>
      <c r="S2" s="50"/>
      <c r="T2" s="50" t="s">
        <v>193</v>
      </c>
    </row>
    <row r="3" spans="1:20" ht="41.25" customHeight="1">
      <c r="A3" s="234" t="str">
        <f>"2025"&amp;"年部门政府购买服务预算表"</f>
        <v>2025年部门政府购买服务预算表</v>
      </c>
      <c r="B3" s="195"/>
      <c r="C3" s="195"/>
      <c r="D3" s="195"/>
      <c r="E3" s="195"/>
      <c r="F3" s="195"/>
      <c r="G3" s="195"/>
      <c r="H3" s="244"/>
      <c r="I3" s="244"/>
      <c r="J3" s="244"/>
      <c r="K3" s="244"/>
      <c r="L3" s="244"/>
      <c r="M3" s="244"/>
      <c r="N3" s="245"/>
      <c r="O3" s="244"/>
      <c r="P3" s="244"/>
      <c r="Q3" s="195"/>
      <c r="R3" s="244"/>
      <c r="S3" s="245"/>
      <c r="T3" s="195"/>
    </row>
    <row r="4" spans="1:20" ht="22.5" customHeight="1">
      <c r="A4" s="246" t="s">
        <v>237</v>
      </c>
      <c r="B4" s="235"/>
      <c r="C4" s="235"/>
      <c r="D4" s="235"/>
      <c r="E4" s="235"/>
      <c r="F4" s="235"/>
      <c r="G4" s="235"/>
      <c r="H4" s="247"/>
      <c r="I4" s="247"/>
      <c r="J4" s="39"/>
      <c r="K4" s="39"/>
      <c r="L4" s="39"/>
      <c r="M4" s="105"/>
      <c r="N4" s="49"/>
      <c r="O4" s="40"/>
      <c r="P4" s="40"/>
      <c r="Q4" s="119"/>
      <c r="R4" s="106"/>
      <c r="S4" s="51"/>
      <c r="T4" s="50" t="s">
        <v>1</v>
      </c>
    </row>
    <row r="5" spans="1:20" ht="24" customHeight="1">
      <c r="A5" s="207" t="s">
        <v>142</v>
      </c>
      <c r="B5" s="226" t="s">
        <v>143</v>
      </c>
      <c r="C5" s="226" t="s">
        <v>182</v>
      </c>
      <c r="D5" s="226" t="s">
        <v>194</v>
      </c>
      <c r="E5" s="248" t="s">
        <v>195</v>
      </c>
      <c r="F5" s="248" t="s">
        <v>196</v>
      </c>
      <c r="G5" s="226" t="s">
        <v>197</v>
      </c>
      <c r="H5" s="229" t="s">
        <v>198</v>
      </c>
      <c r="I5" s="229" t="s">
        <v>199</v>
      </c>
      <c r="J5" s="237" t="s">
        <v>150</v>
      </c>
      <c r="K5" s="237"/>
      <c r="L5" s="237"/>
      <c r="M5" s="237"/>
      <c r="N5" s="201"/>
      <c r="O5" s="237"/>
      <c r="P5" s="237"/>
      <c r="Q5" s="200"/>
      <c r="R5" s="237"/>
      <c r="S5" s="201"/>
      <c r="T5" s="202"/>
    </row>
    <row r="6" spans="1:20" ht="24" customHeight="1">
      <c r="A6" s="211"/>
      <c r="B6" s="227"/>
      <c r="C6" s="227"/>
      <c r="D6" s="227"/>
      <c r="E6" s="232"/>
      <c r="F6" s="232"/>
      <c r="G6" s="227"/>
      <c r="H6" s="230"/>
      <c r="I6" s="230"/>
      <c r="J6" s="230" t="s">
        <v>55</v>
      </c>
      <c r="K6" s="230" t="s">
        <v>58</v>
      </c>
      <c r="L6" s="230" t="s">
        <v>188</v>
      </c>
      <c r="M6" s="230" t="s">
        <v>189</v>
      </c>
      <c r="N6" s="232" t="s">
        <v>190</v>
      </c>
      <c r="O6" s="238" t="s">
        <v>191</v>
      </c>
      <c r="P6" s="238"/>
      <c r="Q6" s="239"/>
      <c r="R6" s="238"/>
      <c r="S6" s="240"/>
      <c r="T6" s="228"/>
    </row>
    <row r="7" spans="1:20" ht="54" customHeight="1">
      <c r="A7" s="208"/>
      <c r="B7" s="228"/>
      <c r="C7" s="228"/>
      <c r="D7" s="228"/>
      <c r="E7" s="233"/>
      <c r="F7" s="233"/>
      <c r="G7" s="228"/>
      <c r="H7" s="231"/>
      <c r="I7" s="231"/>
      <c r="J7" s="231"/>
      <c r="K7" s="231" t="s">
        <v>57</v>
      </c>
      <c r="L7" s="231"/>
      <c r="M7" s="231"/>
      <c r="N7" s="233"/>
      <c r="O7" s="48" t="s">
        <v>57</v>
      </c>
      <c r="P7" s="48" t="s">
        <v>64</v>
      </c>
      <c r="Q7" s="104" t="s">
        <v>65</v>
      </c>
      <c r="R7" s="103" t="s">
        <v>66</v>
      </c>
      <c r="S7" s="104" t="s">
        <v>67</v>
      </c>
      <c r="T7" s="47" t="s">
        <v>68</v>
      </c>
    </row>
    <row r="8" spans="1:20" ht="17.25" customHeight="1">
      <c r="A8" s="9">
        <v>1</v>
      </c>
      <c r="B8" s="47">
        <v>2</v>
      </c>
      <c r="C8" s="9">
        <v>3</v>
      </c>
      <c r="D8" s="9">
        <v>4</v>
      </c>
      <c r="E8" s="104">
        <v>5</v>
      </c>
      <c r="F8" s="102">
        <v>6</v>
      </c>
      <c r="G8" s="9">
        <v>7</v>
      </c>
      <c r="H8" s="47">
        <v>8</v>
      </c>
      <c r="I8" s="9">
        <v>9</v>
      </c>
      <c r="J8" s="9">
        <v>10</v>
      </c>
      <c r="K8" s="47">
        <v>11</v>
      </c>
      <c r="L8" s="9">
        <v>12</v>
      </c>
      <c r="M8" s="102">
        <v>13</v>
      </c>
      <c r="N8" s="104">
        <v>14</v>
      </c>
      <c r="O8" s="9">
        <v>15</v>
      </c>
      <c r="P8" s="9">
        <v>16</v>
      </c>
      <c r="Q8" s="104">
        <v>17</v>
      </c>
      <c r="R8" s="102">
        <v>18</v>
      </c>
      <c r="S8" s="102">
        <v>19</v>
      </c>
      <c r="T8" s="9">
        <v>20</v>
      </c>
    </row>
    <row r="9" spans="1:20" s="99" customFormat="1" ht="25.95" customHeight="1">
      <c r="A9" s="113" t="s">
        <v>240</v>
      </c>
      <c r="B9" s="114" t="s">
        <v>240</v>
      </c>
      <c r="C9" s="36" t="s">
        <v>385</v>
      </c>
      <c r="D9" s="114" t="s">
        <v>542</v>
      </c>
      <c r="E9" s="120" t="s">
        <v>543</v>
      </c>
      <c r="F9" s="120" t="s">
        <v>74</v>
      </c>
      <c r="G9" s="114" t="s">
        <v>550</v>
      </c>
      <c r="H9" s="114" t="s">
        <v>243</v>
      </c>
      <c r="I9" s="114" t="s">
        <v>542</v>
      </c>
      <c r="J9" s="114">
        <v>70000</v>
      </c>
      <c r="K9" s="114">
        <v>70000</v>
      </c>
      <c r="L9" s="101"/>
      <c r="M9" s="102"/>
      <c r="N9" s="104"/>
      <c r="O9" s="101"/>
      <c r="P9" s="101"/>
      <c r="Q9" s="104"/>
      <c r="R9" s="102"/>
      <c r="S9" s="102"/>
      <c r="T9" s="101"/>
    </row>
    <row r="10" spans="1:20" s="99" customFormat="1" ht="25.95" customHeight="1">
      <c r="A10" s="113" t="s">
        <v>240</v>
      </c>
      <c r="B10" s="114" t="s">
        <v>240</v>
      </c>
      <c r="C10" s="36" t="s">
        <v>385</v>
      </c>
      <c r="D10" s="114" t="s">
        <v>544</v>
      </c>
      <c r="E10" s="120" t="s">
        <v>545</v>
      </c>
      <c r="F10" s="120" t="s">
        <v>74</v>
      </c>
      <c r="G10" s="114" t="s">
        <v>551</v>
      </c>
      <c r="H10" s="114" t="s">
        <v>243</v>
      </c>
      <c r="I10" s="114" t="s">
        <v>552</v>
      </c>
      <c r="J10" s="114">
        <v>30000</v>
      </c>
      <c r="K10" s="114">
        <v>30000</v>
      </c>
      <c r="L10" s="101"/>
      <c r="M10" s="102"/>
      <c r="N10" s="104"/>
      <c r="O10" s="101"/>
      <c r="P10" s="101"/>
      <c r="Q10" s="104"/>
      <c r="R10" s="102"/>
      <c r="S10" s="102"/>
      <c r="T10" s="101"/>
    </row>
    <row r="11" spans="1:20" s="99" customFormat="1" ht="25.95" customHeight="1">
      <c r="A11" s="113" t="s">
        <v>240</v>
      </c>
      <c r="B11" s="114" t="s">
        <v>240</v>
      </c>
      <c r="C11" s="36" t="s">
        <v>385</v>
      </c>
      <c r="D11" s="114" t="s">
        <v>546</v>
      </c>
      <c r="E11" s="120" t="s">
        <v>547</v>
      </c>
      <c r="F11" s="120" t="s">
        <v>74</v>
      </c>
      <c r="G11" s="114" t="s">
        <v>551</v>
      </c>
      <c r="H11" s="114" t="s">
        <v>243</v>
      </c>
      <c r="I11" s="114" t="s">
        <v>553</v>
      </c>
      <c r="J11" s="114">
        <v>70000</v>
      </c>
      <c r="K11" s="114">
        <v>70000</v>
      </c>
      <c r="L11" s="101"/>
      <c r="M11" s="102"/>
      <c r="N11" s="104"/>
      <c r="O11" s="101"/>
      <c r="P11" s="101"/>
      <c r="Q11" s="104"/>
      <c r="R11" s="102"/>
      <c r="S11" s="102"/>
      <c r="T11" s="101"/>
    </row>
    <row r="12" spans="1:20" ht="25.95" customHeight="1">
      <c r="A12" s="113" t="s">
        <v>240</v>
      </c>
      <c r="B12" s="114" t="s">
        <v>240</v>
      </c>
      <c r="C12" s="36" t="s">
        <v>385</v>
      </c>
      <c r="D12" s="114" t="s">
        <v>548</v>
      </c>
      <c r="E12" s="120" t="s">
        <v>549</v>
      </c>
      <c r="F12" s="120" t="s">
        <v>74</v>
      </c>
      <c r="G12" s="114" t="s">
        <v>551</v>
      </c>
      <c r="H12" s="114" t="s">
        <v>243</v>
      </c>
      <c r="I12" s="114" t="s">
        <v>554</v>
      </c>
      <c r="J12" s="114">
        <v>126000</v>
      </c>
      <c r="K12" s="114">
        <v>126000</v>
      </c>
      <c r="L12" s="43"/>
      <c r="M12" s="118"/>
      <c r="N12" s="118"/>
      <c r="O12" s="43"/>
      <c r="P12" s="43"/>
      <c r="Q12" s="118"/>
      <c r="R12" s="118"/>
      <c r="S12" s="118"/>
      <c r="T12" s="43"/>
    </row>
    <row r="13" spans="1:20" ht="25.95" customHeight="1">
      <c r="A13" s="241" t="s">
        <v>133</v>
      </c>
      <c r="B13" s="242"/>
      <c r="C13" s="242"/>
      <c r="D13" s="242"/>
      <c r="E13" s="242"/>
      <c r="F13" s="242"/>
      <c r="G13" s="242"/>
      <c r="H13" s="243"/>
      <c r="I13" s="145"/>
      <c r="J13" s="121">
        <v>296000</v>
      </c>
      <c r="K13" s="121">
        <v>296000</v>
      </c>
      <c r="L13" s="43"/>
      <c r="M13" s="118"/>
      <c r="N13" s="118"/>
      <c r="O13" s="43"/>
      <c r="P13" s="43"/>
      <c r="Q13" s="118"/>
      <c r="R13" s="118"/>
      <c r="S13" s="118"/>
      <c r="T13" s="43"/>
    </row>
  </sheetData>
  <mergeCells count="19"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15" type="noConversion"/>
  <printOptions horizontalCentered="1"/>
  <pageMargins left="0.55118110236220474" right="0.55118110236220474" top="0.70866141732283472" bottom="0.70866141732283472" header="0" footer="0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X11"/>
  <sheetViews>
    <sheetView showZeros="0" workbookViewId="0">
      <pane ySplit="1" topLeftCell="A2" activePane="bottomLeft" state="frozen"/>
      <selection pane="bottomLeft" activeCell="F18" sqref="F18"/>
    </sheetView>
  </sheetViews>
  <sheetFormatPr defaultColWidth="9.109375" defaultRowHeight="14.25" customHeight="1"/>
  <cols>
    <col min="1" max="1" width="19.77734375" customWidth="1"/>
    <col min="2" max="2" width="11.109375" customWidth="1"/>
    <col min="3" max="3" width="16" customWidth="1"/>
    <col min="4" max="4" width="14.33203125" customWidth="1"/>
    <col min="5" max="17" width="7.77734375" customWidth="1"/>
    <col min="18" max="18" width="16.77734375" style="95" customWidth="1"/>
    <col min="19" max="19" width="12.88671875" style="95" customWidth="1"/>
    <col min="20" max="20" width="10" style="95" customWidth="1"/>
    <col min="21" max="23" width="7.77734375" customWidth="1"/>
    <col min="24" max="24" width="15.441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94"/>
      <c r="S1" s="94"/>
      <c r="T1" s="94"/>
      <c r="U1" s="1"/>
      <c r="V1" s="1"/>
      <c r="W1" s="1"/>
      <c r="X1" s="1"/>
    </row>
    <row r="2" spans="1:24" ht="17.25" customHeight="1">
      <c r="D2" s="38"/>
      <c r="W2" s="3"/>
      <c r="X2" s="3" t="s">
        <v>200</v>
      </c>
    </row>
    <row r="3" spans="1:24" ht="41.25" customHeight="1">
      <c r="A3" s="234" t="str">
        <f>"2025"&amp;"年对下转移支付预算表"</f>
        <v>2025年对下转移支付预算表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5"/>
      <c r="X3" s="195"/>
    </row>
    <row r="4" spans="1:24" ht="18" customHeight="1">
      <c r="A4" s="246" t="s">
        <v>237</v>
      </c>
      <c r="B4" s="247"/>
      <c r="C4" s="247"/>
      <c r="D4" s="249"/>
      <c r="E4" s="250"/>
      <c r="F4" s="250"/>
      <c r="G4" s="250"/>
      <c r="H4" s="250"/>
      <c r="I4" s="250"/>
      <c r="W4" s="5"/>
      <c r="X4" s="5" t="s">
        <v>1</v>
      </c>
    </row>
    <row r="5" spans="1:24" ht="19.5" customHeight="1">
      <c r="A5" s="212" t="s">
        <v>201</v>
      </c>
      <c r="B5" s="203" t="s">
        <v>150</v>
      </c>
      <c r="C5" s="167"/>
      <c r="D5" s="167"/>
      <c r="E5" s="203" t="s">
        <v>202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200"/>
      <c r="X5" s="202"/>
    </row>
    <row r="6" spans="1:24" ht="40.5" customHeight="1">
      <c r="A6" s="172"/>
      <c r="B6" s="13" t="s">
        <v>55</v>
      </c>
      <c r="C6" s="6" t="s">
        <v>58</v>
      </c>
      <c r="D6" s="41" t="s">
        <v>188</v>
      </c>
      <c r="E6" s="22" t="s">
        <v>203</v>
      </c>
      <c r="F6" s="22" t="s">
        <v>204</v>
      </c>
      <c r="G6" s="22" t="s">
        <v>205</v>
      </c>
      <c r="H6" s="22" t="s">
        <v>206</v>
      </c>
      <c r="I6" s="22" t="s">
        <v>207</v>
      </c>
      <c r="J6" s="22" t="s">
        <v>208</v>
      </c>
      <c r="K6" s="22" t="s">
        <v>209</v>
      </c>
      <c r="L6" s="22" t="s">
        <v>210</v>
      </c>
      <c r="M6" s="22" t="s">
        <v>211</v>
      </c>
      <c r="N6" s="22" t="s">
        <v>212</v>
      </c>
      <c r="O6" s="22" t="s">
        <v>213</v>
      </c>
      <c r="P6" s="22" t="s">
        <v>214</v>
      </c>
      <c r="Q6" s="22" t="s">
        <v>215</v>
      </c>
      <c r="R6" s="100" t="s">
        <v>216</v>
      </c>
      <c r="S6" s="100" t="s">
        <v>217</v>
      </c>
      <c r="T6" s="100" t="s">
        <v>218</v>
      </c>
      <c r="U6" s="22" t="s">
        <v>219</v>
      </c>
      <c r="V6" s="22" t="s">
        <v>220</v>
      </c>
      <c r="W6" s="22" t="s">
        <v>221</v>
      </c>
      <c r="X6" s="44" t="s">
        <v>222</v>
      </c>
    </row>
    <row r="7" spans="1:24" ht="19.5" customHeight="1">
      <c r="A7" s="10">
        <v>1</v>
      </c>
      <c r="B7" s="10">
        <v>2</v>
      </c>
      <c r="C7" s="10">
        <v>3</v>
      </c>
      <c r="D7" s="42">
        <v>4</v>
      </c>
      <c r="E7" s="17">
        <v>5</v>
      </c>
      <c r="F7" s="10">
        <v>6</v>
      </c>
      <c r="G7" s="10">
        <v>7</v>
      </c>
      <c r="H7" s="42">
        <v>8</v>
      </c>
      <c r="I7" s="10">
        <v>9</v>
      </c>
      <c r="J7" s="10">
        <v>10</v>
      </c>
      <c r="K7" s="10">
        <v>11</v>
      </c>
      <c r="L7" s="42">
        <v>12</v>
      </c>
      <c r="M7" s="10">
        <v>13</v>
      </c>
      <c r="N7" s="10">
        <v>14</v>
      </c>
      <c r="O7" s="10">
        <v>15</v>
      </c>
      <c r="P7" s="42">
        <v>16</v>
      </c>
      <c r="Q7" s="10">
        <v>17</v>
      </c>
      <c r="R7" s="60">
        <v>18</v>
      </c>
      <c r="S7" s="60">
        <v>19</v>
      </c>
      <c r="T7" s="123">
        <v>20</v>
      </c>
      <c r="U7" s="42">
        <v>21</v>
      </c>
      <c r="V7" s="42">
        <v>22</v>
      </c>
      <c r="W7" s="17">
        <v>23</v>
      </c>
      <c r="X7" s="17">
        <v>24</v>
      </c>
    </row>
    <row r="8" spans="1:24" ht="19.5" customHeight="1">
      <c r="A8" s="1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118"/>
      <c r="S8" s="118"/>
      <c r="T8" s="118"/>
      <c r="U8" s="43"/>
      <c r="V8" s="43"/>
      <c r="W8" s="43"/>
      <c r="X8" s="43"/>
    </row>
    <row r="9" spans="1:24" ht="19.5" customHeight="1">
      <c r="A9" s="3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118"/>
      <c r="S9" s="118"/>
      <c r="T9" s="118"/>
      <c r="U9" s="43"/>
      <c r="V9" s="43"/>
      <c r="W9" s="43"/>
      <c r="X9" s="43"/>
    </row>
    <row r="11" spans="1:24" ht="24.6" customHeight="1">
      <c r="A11" s="122" t="s">
        <v>555</v>
      </c>
    </row>
  </sheetData>
  <mergeCells count="5">
    <mergeCell ref="A3:X3"/>
    <mergeCell ref="A4:I4"/>
    <mergeCell ref="B5:D5"/>
    <mergeCell ref="E5:X5"/>
    <mergeCell ref="A5:A6"/>
  </mergeCells>
  <phoneticPr fontId="15" type="noConversion"/>
  <printOptions horizontalCentered="1"/>
  <pageMargins left="0.55118110236220474" right="0.55118110236220474" top="0.70866141732283472" bottom="0.70866141732283472" header="0" footer="0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10"/>
  <sheetViews>
    <sheetView showZeros="0" workbookViewId="0">
      <pane ySplit="1" topLeftCell="A2" activePane="bottomLeft" state="frozen"/>
      <selection pane="bottomLeft" activeCell="H26" sqref="H26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214" t="str">
        <f>"2025"&amp;"年对下转移支付绩效目标表"</f>
        <v>2025年对下转移支付绩效目标表</v>
      </c>
      <c r="B3" s="196"/>
      <c r="C3" s="196"/>
      <c r="D3" s="196"/>
      <c r="E3" s="196"/>
      <c r="F3" s="195"/>
      <c r="G3" s="196"/>
      <c r="H3" s="195"/>
      <c r="I3" s="195"/>
      <c r="J3" s="196"/>
    </row>
    <row r="4" spans="1:10" ht="17.25" customHeight="1">
      <c r="A4" s="197" t="s">
        <v>237</v>
      </c>
      <c r="B4" s="128"/>
      <c r="C4" s="128"/>
      <c r="D4" s="128"/>
      <c r="E4" s="128"/>
      <c r="F4" s="128"/>
      <c r="G4" s="128"/>
      <c r="H4" s="128"/>
    </row>
    <row r="5" spans="1:10" ht="44.25" customHeight="1">
      <c r="A5" s="33" t="s">
        <v>201</v>
      </c>
      <c r="B5" s="33" t="s">
        <v>168</v>
      </c>
      <c r="C5" s="33" t="s">
        <v>169</v>
      </c>
      <c r="D5" s="33" t="s">
        <v>170</v>
      </c>
      <c r="E5" s="33" t="s">
        <v>171</v>
      </c>
      <c r="F5" s="34" t="s">
        <v>172</v>
      </c>
      <c r="G5" s="33" t="s">
        <v>173</v>
      </c>
      <c r="H5" s="34" t="s">
        <v>174</v>
      </c>
      <c r="I5" s="34" t="s">
        <v>175</v>
      </c>
      <c r="J5" s="33" t="s">
        <v>176</v>
      </c>
    </row>
    <row r="6" spans="1:10" ht="14.2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4">
        <v>6</v>
      </c>
      <c r="G6" s="33">
        <v>7</v>
      </c>
      <c r="H6" s="34">
        <v>8</v>
      </c>
      <c r="I6" s="34">
        <v>9</v>
      </c>
      <c r="J6" s="33">
        <v>10</v>
      </c>
    </row>
    <row r="7" spans="1:10" ht="42" customHeight="1">
      <c r="A7" s="14"/>
      <c r="B7" s="35"/>
      <c r="C7" s="35"/>
      <c r="D7" s="35"/>
      <c r="E7" s="36"/>
      <c r="F7" s="37"/>
      <c r="G7" s="36"/>
      <c r="H7" s="37"/>
      <c r="I7" s="37"/>
      <c r="J7" s="36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10" spans="1:10" ht="24" customHeight="1">
      <c r="A10" s="122" t="s">
        <v>555</v>
      </c>
    </row>
  </sheetData>
  <mergeCells count="2">
    <mergeCell ref="A3:J3"/>
    <mergeCell ref="A4:H4"/>
  </mergeCells>
  <phoneticPr fontId="15" type="noConversion"/>
  <printOptions horizontalCentered="1"/>
  <pageMargins left="0.55118110236220474" right="0.55118110236220474" top="0.70866141732283472" bottom="0.70866141732283472" header="0" footer="0"/>
  <pageSetup paperSize="9"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I11"/>
  <sheetViews>
    <sheetView showZeros="0" workbookViewId="0">
      <pane ySplit="1" topLeftCell="A2" activePane="bottomLeft" state="frozen"/>
      <selection pane="bottomLeft" activeCell="C14" sqref="C14"/>
    </sheetView>
  </sheetViews>
  <sheetFormatPr defaultColWidth="10.44140625" defaultRowHeight="14.25" customHeight="1"/>
  <cols>
    <col min="1" max="1" width="30.88671875" customWidth="1"/>
    <col min="2" max="2" width="31.109375" customWidth="1"/>
    <col min="3" max="3" width="33.6640625" customWidth="1"/>
    <col min="4" max="4" width="36.44140625" customWidth="1"/>
    <col min="5" max="5" width="26.109375" customWidth="1"/>
    <col min="6" max="6" width="21.6640625" customWidth="1"/>
    <col min="7" max="7" width="25" customWidth="1"/>
    <col min="8" max="8" width="26.33203125" customWidth="1"/>
    <col min="9" max="9" width="23.10937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51" t="s">
        <v>224</v>
      </c>
      <c r="B2" s="252"/>
      <c r="C2" s="252"/>
      <c r="D2" s="253"/>
      <c r="E2" s="253"/>
      <c r="F2" s="253"/>
      <c r="G2" s="252"/>
      <c r="H2" s="252"/>
      <c r="I2" s="253"/>
    </row>
    <row r="3" spans="1:9" ht="41.25" customHeight="1">
      <c r="A3" s="127" t="str">
        <f>"2025"&amp;"年新增资产配置预算表"</f>
        <v>2025年新增资产配置预算表</v>
      </c>
      <c r="B3" s="177"/>
      <c r="C3" s="177"/>
      <c r="D3" s="176"/>
      <c r="E3" s="176"/>
      <c r="F3" s="176"/>
      <c r="G3" s="177"/>
      <c r="H3" s="177"/>
      <c r="I3" s="176"/>
    </row>
    <row r="4" spans="1:9" ht="14.25" customHeight="1">
      <c r="A4" s="129" t="s">
        <v>237</v>
      </c>
      <c r="B4" s="254"/>
      <c r="C4" s="254"/>
      <c r="D4" s="21"/>
      <c r="F4" s="20"/>
      <c r="G4" s="19"/>
      <c r="H4" s="19"/>
      <c r="I4" s="32" t="s">
        <v>1</v>
      </c>
    </row>
    <row r="5" spans="1:9" ht="28.5" customHeight="1">
      <c r="A5" s="180" t="s">
        <v>142</v>
      </c>
      <c r="B5" s="181" t="s">
        <v>143</v>
      </c>
      <c r="C5" s="139" t="s">
        <v>225</v>
      </c>
      <c r="D5" s="180" t="s">
        <v>226</v>
      </c>
      <c r="E5" s="180" t="s">
        <v>227</v>
      </c>
      <c r="F5" s="180" t="s">
        <v>228</v>
      </c>
      <c r="G5" s="181" t="s">
        <v>229</v>
      </c>
      <c r="H5" s="255"/>
      <c r="I5" s="180"/>
    </row>
    <row r="6" spans="1:9" ht="21" customHeight="1">
      <c r="A6" s="139"/>
      <c r="B6" s="184"/>
      <c r="C6" s="184"/>
      <c r="D6" s="183"/>
      <c r="E6" s="184"/>
      <c r="F6" s="184"/>
      <c r="G6" s="22" t="s">
        <v>186</v>
      </c>
      <c r="H6" s="22" t="s">
        <v>230</v>
      </c>
      <c r="I6" s="22" t="s">
        <v>231</v>
      </c>
    </row>
    <row r="7" spans="1:9" ht="17.25" customHeight="1">
      <c r="A7" s="23" t="s">
        <v>80</v>
      </c>
      <c r="B7" s="24"/>
      <c r="C7" s="25" t="s">
        <v>81</v>
      </c>
      <c r="D7" s="23" t="s">
        <v>82</v>
      </c>
      <c r="E7" s="26" t="s">
        <v>83</v>
      </c>
      <c r="F7" s="23" t="s">
        <v>84</v>
      </c>
      <c r="G7" s="25" t="s">
        <v>85</v>
      </c>
      <c r="H7" s="27" t="s">
        <v>86</v>
      </c>
      <c r="I7" s="26" t="s">
        <v>87</v>
      </c>
    </row>
    <row r="8" spans="1:9" ht="19.5" customHeight="1">
      <c r="A8" s="28"/>
      <c r="B8" s="16"/>
      <c r="C8" s="16"/>
      <c r="D8" s="14"/>
      <c r="E8" s="11"/>
      <c r="F8" s="27"/>
      <c r="G8" s="29"/>
      <c r="H8" s="30"/>
      <c r="I8" s="30"/>
    </row>
    <row r="9" spans="1:9" ht="19.5" customHeight="1">
      <c r="A9" s="256" t="s">
        <v>55</v>
      </c>
      <c r="B9" s="257"/>
      <c r="C9" s="257"/>
      <c r="D9" s="258"/>
      <c r="E9" s="259"/>
      <c r="F9" s="259"/>
      <c r="G9" s="29"/>
      <c r="H9" s="30"/>
      <c r="I9" s="30"/>
    </row>
    <row r="11" spans="1:9" ht="25.2" customHeight="1">
      <c r="A11" s="124" t="s">
        <v>556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5" type="noConversion"/>
  <pageMargins left="0.47244094488188981" right="0.47244094488188981" top="0.70866141732283472" bottom="0.70866141732283472" header="0.27559055118110237" footer="0.27559055118110237"/>
  <pageSetup paperSize="9" scale="55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K10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3.88671875" customWidth="1"/>
    <col min="5" max="5" width="23.2187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96" t="str">
        <f>"2025"&amp;"年上级转移支付补助项目支出预算表"</f>
        <v>2025年上级转移支付补助项目支出预算表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3.5" customHeight="1">
      <c r="A4" s="197" t="s">
        <v>237</v>
      </c>
      <c r="B4" s="198"/>
      <c r="C4" s="198"/>
      <c r="D4" s="198"/>
      <c r="E4" s="198"/>
      <c r="F4" s="198"/>
      <c r="G4" s="198"/>
      <c r="H4" s="4"/>
      <c r="I4" s="4"/>
      <c r="J4" s="4"/>
      <c r="K4" s="5" t="s">
        <v>1</v>
      </c>
    </row>
    <row r="5" spans="1:11" ht="21.75" customHeight="1">
      <c r="A5" s="185" t="s">
        <v>161</v>
      </c>
      <c r="B5" s="185" t="s">
        <v>145</v>
      </c>
      <c r="C5" s="185" t="s">
        <v>162</v>
      </c>
      <c r="D5" s="207" t="s">
        <v>146</v>
      </c>
      <c r="E5" s="207" t="s">
        <v>147</v>
      </c>
      <c r="F5" s="207" t="s">
        <v>163</v>
      </c>
      <c r="G5" s="207" t="s">
        <v>164</v>
      </c>
      <c r="H5" s="212" t="s">
        <v>55</v>
      </c>
      <c r="I5" s="203" t="s">
        <v>233</v>
      </c>
      <c r="J5" s="167"/>
      <c r="K5" s="168"/>
    </row>
    <row r="6" spans="1:11" ht="21.75" customHeight="1">
      <c r="A6" s="191"/>
      <c r="B6" s="191"/>
      <c r="C6" s="191"/>
      <c r="D6" s="211"/>
      <c r="E6" s="211"/>
      <c r="F6" s="211"/>
      <c r="G6" s="211"/>
      <c r="H6" s="192"/>
      <c r="I6" s="207" t="s">
        <v>58</v>
      </c>
      <c r="J6" s="207" t="s">
        <v>59</v>
      </c>
      <c r="K6" s="207" t="s">
        <v>60</v>
      </c>
    </row>
    <row r="7" spans="1:11" ht="40.5" customHeight="1">
      <c r="A7" s="186"/>
      <c r="B7" s="186"/>
      <c r="C7" s="186"/>
      <c r="D7" s="208"/>
      <c r="E7" s="208"/>
      <c r="F7" s="208"/>
      <c r="G7" s="208"/>
      <c r="H7" s="172"/>
      <c r="I7" s="208" t="s">
        <v>57</v>
      </c>
      <c r="J7" s="208"/>
      <c r="K7" s="208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7">
        <v>10</v>
      </c>
      <c r="K8" s="17">
        <v>11</v>
      </c>
    </row>
    <row r="9" spans="1:11" ht="43.2" customHeight="1">
      <c r="A9" s="14" t="s">
        <v>387</v>
      </c>
      <c r="B9" s="11" t="s">
        <v>397</v>
      </c>
      <c r="C9" s="14" t="s">
        <v>240</v>
      </c>
      <c r="D9" s="14">
        <v>2230105</v>
      </c>
      <c r="E9" s="108" t="s">
        <v>557</v>
      </c>
      <c r="F9" s="14">
        <v>31204</v>
      </c>
      <c r="G9" s="108" t="s">
        <v>558</v>
      </c>
      <c r="H9" s="15">
        <v>44400</v>
      </c>
      <c r="I9" s="18"/>
      <c r="J9" s="18"/>
      <c r="K9" s="15">
        <v>44400</v>
      </c>
    </row>
    <row r="10" spans="1:11" ht="30.6" customHeight="1">
      <c r="A10" s="187" t="s">
        <v>133</v>
      </c>
      <c r="B10" s="188"/>
      <c r="C10" s="188"/>
      <c r="D10" s="188"/>
      <c r="E10" s="188"/>
      <c r="F10" s="188"/>
      <c r="G10" s="151"/>
      <c r="H10" s="15">
        <v>44400</v>
      </c>
      <c r="I10" s="12"/>
      <c r="J10" s="12"/>
      <c r="K10" s="15">
        <v>44400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5" type="noConversion"/>
  <printOptions horizontalCentered="1"/>
  <pageMargins left="0.35433070866141736" right="0.35433070866141736" top="0.55118110236220474" bottom="0.55118110236220474" header="0.47244094488188981" footer="0.47244094488188981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11"/>
  <sheetViews>
    <sheetView showZeros="0" workbookViewId="0">
      <pane ySplit="1" topLeftCell="A2" activePane="bottomLeft" state="frozen"/>
      <selection pane="bottomLeft" activeCell="A19" sqref="A19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96" t="str">
        <f>"2025"&amp;"年部门项目中期规划预算表"</f>
        <v>2025年部门项目中期规划预算表</v>
      </c>
      <c r="B3" s="196"/>
      <c r="C3" s="196"/>
      <c r="D3" s="196"/>
      <c r="E3" s="196"/>
      <c r="F3" s="196"/>
      <c r="G3" s="196"/>
    </row>
    <row r="4" spans="1:7" ht="13.5" customHeight="1">
      <c r="A4" s="197" t="s">
        <v>237</v>
      </c>
      <c r="B4" s="198"/>
      <c r="C4" s="198"/>
      <c r="D4" s="198"/>
      <c r="E4" s="4"/>
      <c r="F4" s="4"/>
      <c r="G4" s="5" t="s">
        <v>1</v>
      </c>
    </row>
    <row r="5" spans="1:7" ht="21.75" customHeight="1">
      <c r="A5" s="185" t="s">
        <v>162</v>
      </c>
      <c r="B5" s="185" t="s">
        <v>161</v>
      </c>
      <c r="C5" s="185" t="s">
        <v>145</v>
      </c>
      <c r="D5" s="207" t="s">
        <v>235</v>
      </c>
      <c r="E5" s="203" t="s">
        <v>58</v>
      </c>
      <c r="F5" s="167"/>
      <c r="G5" s="168"/>
    </row>
    <row r="6" spans="1:7" ht="21.75" customHeight="1">
      <c r="A6" s="191"/>
      <c r="B6" s="191"/>
      <c r="C6" s="191"/>
      <c r="D6" s="211"/>
      <c r="E6" s="263" t="str">
        <f>"2025"&amp;"年"</f>
        <v>2025年</v>
      </c>
      <c r="F6" s="207" t="str">
        <f>("2025"+1)&amp;"年"</f>
        <v>2026年</v>
      </c>
      <c r="G6" s="207" t="str">
        <f>("2025"+2)&amp;"年"</f>
        <v>2027年</v>
      </c>
    </row>
    <row r="7" spans="1:7" ht="40.5" customHeight="1">
      <c r="A7" s="186"/>
      <c r="B7" s="186"/>
      <c r="C7" s="186"/>
      <c r="D7" s="208"/>
      <c r="E7" s="172"/>
      <c r="F7" s="208" t="s">
        <v>57</v>
      </c>
      <c r="G7" s="208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27" customHeight="1">
      <c r="A9" s="125" t="s">
        <v>240</v>
      </c>
      <c r="B9" s="125" t="s">
        <v>387</v>
      </c>
      <c r="C9" s="125" t="s">
        <v>385</v>
      </c>
      <c r="D9" s="125" t="s">
        <v>559</v>
      </c>
      <c r="E9" s="126">
        <v>4500000</v>
      </c>
      <c r="F9" s="126">
        <v>4500000</v>
      </c>
      <c r="G9" s="126">
        <v>4500000</v>
      </c>
    </row>
    <row r="10" spans="1:7" ht="27" customHeight="1">
      <c r="A10" s="125" t="s">
        <v>240</v>
      </c>
      <c r="B10" s="125" t="s">
        <v>387</v>
      </c>
      <c r="C10" s="125" t="s">
        <v>386</v>
      </c>
      <c r="D10" s="125" t="s">
        <v>559</v>
      </c>
      <c r="E10" s="126">
        <v>1131975</v>
      </c>
      <c r="F10" s="126">
        <v>1131975</v>
      </c>
      <c r="G10" s="126">
        <v>1131975</v>
      </c>
    </row>
    <row r="11" spans="1:7" ht="27" customHeight="1">
      <c r="A11" s="260" t="s">
        <v>55</v>
      </c>
      <c r="B11" s="261" t="s">
        <v>236</v>
      </c>
      <c r="C11" s="261"/>
      <c r="D11" s="262"/>
      <c r="E11" s="12">
        <v>5631975</v>
      </c>
      <c r="F11" s="12">
        <v>5631975</v>
      </c>
      <c r="G11" s="12">
        <v>5631975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5" type="noConversion"/>
  <printOptions horizontalCentered="1"/>
  <pageMargins left="0.35433070866141736" right="0.35433070866141736" top="0.55118110236220474" bottom="0.55118110236220474" header="0.47244094488188981" footer="0.4724409448818898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S11"/>
  <sheetViews>
    <sheetView showGridLines="0" showZeros="0" workbookViewId="0">
      <pane ySplit="1" topLeftCell="A2" activePane="bottomLeft" state="frozen"/>
      <selection pane="bottomLeft" activeCell="C11" sqref="C11"/>
    </sheetView>
  </sheetViews>
  <sheetFormatPr defaultColWidth="8.5546875" defaultRowHeight="12.75" customHeight="1"/>
  <cols>
    <col min="1" max="1" width="16.6640625" customWidth="1"/>
    <col min="2" max="2" width="35.44140625" customWidth="1"/>
    <col min="3" max="3" width="14.33203125" customWidth="1"/>
    <col min="4" max="4" width="13.88671875" customWidth="1"/>
    <col min="5" max="5" width="14.44140625" customWidth="1"/>
    <col min="6" max="6" width="9.5546875" customWidth="1"/>
    <col min="7" max="7" width="10.77734375" customWidth="1"/>
    <col min="8" max="8" width="9.21875" customWidth="1"/>
    <col min="9" max="9" width="9.44140625" customWidth="1"/>
    <col min="10" max="10" width="9.6640625" customWidth="1"/>
    <col min="11" max="11" width="11.109375" customWidth="1"/>
    <col min="12" max="12" width="9.77734375" customWidth="1"/>
    <col min="13" max="13" width="9.21875" customWidth="1"/>
    <col min="14" max="14" width="9" customWidth="1"/>
    <col min="15" max="15" width="11.6640625" customWidth="1"/>
    <col min="16" max="16" width="9.44140625" customWidth="1"/>
    <col min="17" max="17" width="10.5546875" customWidth="1"/>
    <col min="18" max="18" width="12.109375" customWidth="1"/>
    <col min="19" max="19" width="11.5546875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46" t="s">
        <v>52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41.25" customHeight="1">
      <c r="A3" s="127" t="str">
        <f>"2025"&amp;"年部门收入预算表"</f>
        <v>2025年部门收入预算表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19" ht="17.25" customHeight="1">
      <c r="A4" s="129" t="s">
        <v>237</v>
      </c>
      <c r="B4" s="128"/>
      <c r="S4" s="21" t="s">
        <v>1</v>
      </c>
    </row>
    <row r="5" spans="1:19" ht="21.75" customHeight="1">
      <c r="A5" s="141" t="s">
        <v>53</v>
      </c>
      <c r="B5" s="144" t="s">
        <v>54</v>
      </c>
      <c r="C5" s="144" t="s">
        <v>55</v>
      </c>
      <c r="D5" s="147" t="s">
        <v>56</v>
      </c>
      <c r="E5" s="147"/>
      <c r="F5" s="147"/>
      <c r="G5" s="147"/>
      <c r="H5" s="147"/>
      <c r="I5" s="148"/>
      <c r="J5" s="147"/>
      <c r="K5" s="147"/>
      <c r="L5" s="147"/>
      <c r="M5" s="147"/>
      <c r="N5" s="149"/>
      <c r="O5" s="147" t="s">
        <v>45</v>
      </c>
      <c r="P5" s="147"/>
      <c r="Q5" s="147"/>
      <c r="R5" s="147"/>
      <c r="S5" s="149"/>
    </row>
    <row r="6" spans="1:19" ht="27" customHeight="1">
      <c r="A6" s="142"/>
      <c r="B6" s="133"/>
      <c r="C6" s="133"/>
      <c r="D6" s="133" t="s">
        <v>57</v>
      </c>
      <c r="E6" s="133" t="s">
        <v>58</v>
      </c>
      <c r="F6" s="133" t="s">
        <v>59</v>
      </c>
      <c r="G6" s="133" t="s">
        <v>60</v>
      </c>
      <c r="H6" s="133" t="s">
        <v>61</v>
      </c>
      <c r="I6" s="136" t="s">
        <v>62</v>
      </c>
      <c r="J6" s="137"/>
      <c r="K6" s="137"/>
      <c r="L6" s="137"/>
      <c r="M6" s="137"/>
      <c r="N6" s="138"/>
      <c r="O6" s="133" t="s">
        <v>57</v>
      </c>
      <c r="P6" s="133" t="s">
        <v>58</v>
      </c>
      <c r="Q6" s="133" t="s">
        <v>59</v>
      </c>
      <c r="R6" s="133" t="s">
        <v>60</v>
      </c>
      <c r="S6" s="133" t="s">
        <v>63</v>
      </c>
    </row>
    <row r="7" spans="1:19" ht="37.799999999999997" customHeight="1">
      <c r="A7" s="143"/>
      <c r="B7" s="145"/>
      <c r="C7" s="135"/>
      <c r="D7" s="135"/>
      <c r="E7" s="135"/>
      <c r="F7" s="135"/>
      <c r="G7" s="135"/>
      <c r="H7" s="135"/>
      <c r="I7" s="37" t="s">
        <v>57</v>
      </c>
      <c r="J7" s="74" t="s">
        <v>64</v>
      </c>
      <c r="K7" s="74" t="s">
        <v>65</v>
      </c>
      <c r="L7" s="74" t="s">
        <v>66</v>
      </c>
      <c r="M7" s="74" t="s">
        <v>67</v>
      </c>
      <c r="N7" s="74" t="s">
        <v>68</v>
      </c>
      <c r="O7" s="134"/>
      <c r="P7" s="134"/>
      <c r="Q7" s="134"/>
      <c r="R7" s="134"/>
      <c r="S7" s="135"/>
    </row>
    <row r="8" spans="1:19" ht="18.600000000000001" customHeight="1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37">
        <v>9</v>
      </c>
      <c r="J8" s="73">
        <v>10</v>
      </c>
      <c r="K8" s="73">
        <v>11</v>
      </c>
      <c r="L8" s="73">
        <v>12</v>
      </c>
      <c r="M8" s="73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</row>
    <row r="9" spans="1:19" ht="30" customHeight="1">
      <c r="A9" s="80" t="s">
        <v>239</v>
      </c>
      <c r="B9" s="80" t="s">
        <v>240</v>
      </c>
      <c r="C9" s="43">
        <v>39105769.280000001</v>
      </c>
      <c r="D9" s="43">
        <v>39098469.280000001</v>
      </c>
      <c r="E9" s="43">
        <v>39098469.280000001</v>
      </c>
      <c r="F9" s="43"/>
      <c r="G9" s="43"/>
      <c r="H9" s="43"/>
      <c r="I9" s="43"/>
      <c r="J9" s="43"/>
      <c r="K9" s="43"/>
      <c r="L9" s="43"/>
      <c r="M9" s="43"/>
      <c r="N9" s="43"/>
      <c r="O9" s="43">
        <v>7300</v>
      </c>
      <c r="P9" s="43"/>
      <c r="Q9" s="43"/>
      <c r="R9" s="43">
        <v>7300</v>
      </c>
      <c r="S9" s="43"/>
    </row>
    <row r="10" spans="1:19" ht="30" customHeight="1">
      <c r="A10" s="81" t="s">
        <v>241</v>
      </c>
      <c r="B10" s="81" t="s">
        <v>240</v>
      </c>
      <c r="C10" s="43">
        <v>39105769.280000001</v>
      </c>
      <c r="D10" s="43">
        <v>39098469.280000001</v>
      </c>
      <c r="E10" s="43">
        <v>39098469.280000001</v>
      </c>
      <c r="F10" s="43"/>
      <c r="G10" s="43"/>
      <c r="H10" s="43"/>
      <c r="I10" s="43"/>
      <c r="J10" s="43"/>
      <c r="K10" s="43"/>
      <c r="L10" s="43"/>
      <c r="M10" s="43"/>
      <c r="N10" s="43"/>
      <c r="O10" s="43">
        <v>7300</v>
      </c>
      <c r="P10" s="43"/>
      <c r="Q10" s="43"/>
      <c r="R10" s="43">
        <v>7300</v>
      </c>
      <c r="S10" s="43"/>
    </row>
    <row r="11" spans="1:19" ht="30" customHeight="1">
      <c r="A11" s="139" t="s">
        <v>55</v>
      </c>
      <c r="B11" s="140"/>
      <c r="C11" s="43">
        <v>39105769.280000001</v>
      </c>
      <c r="D11" s="43">
        <v>39098469.280000001</v>
      </c>
      <c r="E11" s="43">
        <v>39098469.280000001</v>
      </c>
      <c r="F11" s="43"/>
      <c r="G11" s="43"/>
      <c r="H11" s="43"/>
      <c r="I11" s="43"/>
      <c r="J11" s="43"/>
      <c r="K11" s="43"/>
      <c r="L11" s="43"/>
      <c r="M11" s="43"/>
      <c r="N11" s="43"/>
      <c r="O11" s="43">
        <v>7300</v>
      </c>
      <c r="P11" s="43"/>
      <c r="Q11" s="43"/>
      <c r="R11" s="43">
        <v>7300</v>
      </c>
      <c r="S11" s="43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15" type="noConversion"/>
  <printOptions horizontalCentered="1"/>
  <pageMargins left="0.35433070866141736" right="0.35433070866141736" top="0.70866141732283472" bottom="0.70866141732283472" header="0" footer="0"/>
  <pageSetup paperSize="9" scale="60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O40"/>
  <sheetViews>
    <sheetView showGridLines="0" showZeros="0" workbookViewId="0">
      <pane ySplit="1" topLeftCell="A2" activePane="bottomLeft" state="frozen"/>
      <selection pane="bottomLeft" activeCell="C40" sqref="C40"/>
    </sheetView>
  </sheetViews>
  <sheetFormatPr defaultColWidth="8.5546875" defaultRowHeight="12.75" customHeight="1"/>
  <cols>
    <col min="1" max="1" width="19.21875" customWidth="1"/>
    <col min="2" max="2" width="44" customWidth="1"/>
    <col min="3" max="3" width="14.5546875" customWidth="1"/>
    <col min="4" max="4" width="14.33203125" customWidth="1"/>
    <col min="5" max="5" width="14.109375" customWidth="1"/>
    <col min="6" max="6" width="13.44140625" customWidth="1"/>
    <col min="7" max="7" width="15.109375" customWidth="1"/>
    <col min="8" max="8" width="17.33203125" customWidth="1"/>
    <col min="9" max="9" width="18.44140625" customWidth="1"/>
    <col min="10" max="10" width="10" customWidth="1"/>
    <col min="11" max="11" width="11" customWidth="1"/>
    <col min="12" max="12" width="16.6640625" customWidth="1"/>
    <col min="13" max="13" width="14" customWidth="1"/>
    <col min="14" max="14" width="17.44140625" customWidth="1"/>
    <col min="15" max="15" width="10.6640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56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41.25" customHeight="1">
      <c r="A3" s="127" t="str">
        <f>"2025"&amp;"年部门支出预算表"</f>
        <v>2025年部门支出预算表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ht="17.25" customHeight="1">
      <c r="A4" s="129" t="s">
        <v>237</v>
      </c>
      <c r="B4" s="128"/>
      <c r="O4" s="21" t="s">
        <v>1</v>
      </c>
    </row>
    <row r="5" spans="1:15" ht="27" customHeight="1">
      <c r="A5" s="152" t="s">
        <v>70</v>
      </c>
      <c r="B5" s="152" t="s">
        <v>71</v>
      </c>
      <c r="C5" s="152" t="s">
        <v>55</v>
      </c>
      <c r="D5" s="157" t="s">
        <v>58</v>
      </c>
      <c r="E5" s="158"/>
      <c r="F5" s="159"/>
      <c r="G5" s="155" t="s">
        <v>59</v>
      </c>
      <c r="H5" s="155" t="s">
        <v>60</v>
      </c>
      <c r="I5" s="155" t="s">
        <v>72</v>
      </c>
      <c r="J5" s="157" t="s">
        <v>62</v>
      </c>
      <c r="K5" s="158"/>
      <c r="L5" s="158"/>
      <c r="M5" s="158"/>
      <c r="N5" s="160"/>
      <c r="O5" s="161"/>
    </row>
    <row r="6" spans="1:15" ht="42" customHeight="1">
      <c r="A6" s="153"/>
      <c r="B6" s="153"/>
      <c r="C6" s="154"/>
      <c r="D6" s="72" t="s">
        <v>57</v>
      </c>
      <c r="E6" s="72" t="s">
        <v>73</v>
      </c>
      <c r="F6" s="72" t="s">
        <v>74</v>
      </c>
      <c r="G6" s="154"/>
      <c r="H6" s="154"/>
      <c r="I6" s="162"/>
      <c r="J6" s="72" t="s">
        <v>57</v>
      </c>
      <c r="K6" s="68" t="s">
        <v>75</v>
      </c>
      <c r="L6" s="68" t="s">
        <v>76</v>
      </c>
      <c r="M6" s="68" t="s">
        <v>77</v>
      </c>
      <c r="N6" s="68" t="s">
        <v>78</v>
      </c>
      <c r="O6" s="68" t="s">
        <v>79</v>
      </c>
    </row>
    <row r="7" spans="1:15" ht="18" customHeight="1">
      <c r="A7" s="23" t="s">
        <v>80</v>
      </c>
      <c r="B7" s="23" t="s">
        <v>81</v>
      </c>
      <c r="C7" s="23" t="s">
        <v>82</v>
      </c>
      <c r="D7" s="27" t="s">
        <v>83</v>
      </c>
      <c r="E7" s="27" t="s">
        <v>84</v>
      </c>
      <c r="F7" s="27" t="s">
        <v>85</v>
      </c>
      <c r="G7" s="27" t="s">
        <v>86</v>
      </c>
      <c r="H7" s="27" t="s">
        <v>87</v>
      </c>
      <c r="I7" s="27" t="s">
        <v>88</v>
      </c>
      <c r="J7" s="27" t="s">
        <v>89</v>
      </c>
      <c r="K7" s="27" t="s">
        <v>90</v>
      </c>
      <c r="L7" s="27" t="s">
        <v>91</v>
      </c>
      <c r="M7" s="27" t="s">
        <v>92</v>
      </c>
      <c r="N7" s="23" t="s">
        <v>93</v>
      </c>
      <c r="O7" s="27" t="s">
        <v>94</v>
      </c>
    </row>
    <row r="8" spans="1:15" s="77" customFormat="1" ht="18" customHeight="1">
      <c r="A8" s="82" t="s">
        <v>242</v>
      </c>
      <c r="B8" s="82" t="s">
        <v>243</v>
      </c>
      <c r="C8" s="85">
        <v>23576373.280000001</v>
      </c>
      <c r="D8" s="85">
        <v>23576373.280000001</v>
      </c>
      <c r="E8" s="85">
        <v>17944398.280000001</v>
      </c>
      <c r="F8" s="85">
        <v>5631975</v>
      </c>
      <c r="G8" s="27"/>
      <c r="H8" s="27"/>
      <c r="I8" s="27"/>
      <c r="J8" s="27"/>
      <c r="K8" s="27"/>
      <c r="L8" s="27"/>
      <c r="M8" s="27"/>
      <c r="N8" s="23"/>
      <c r="O8" s="27"/>
    </row>
    <row r="9" spans="1:15" s="77" customFormat="1" ht="18" customHeight="1">
      <c r="A9" s="83" t="s">
        <v>244</v>
      </c>
      <c r="B9" s="83" t="s">
        <v>245</v>
      </c>
      <c r="C9" s="85">
        <v>23576373.280000001</v>
      </c>
      <c r="D9" s="85">
        <v>23576373.280000001</v>
      </c>
      <c r="E9" s="85">
        <v>17944398.280000001</v>
      </c>
      <c r="F9" s="85">
        <v>5631975</v>
      </c>
      <c r="G9" s="27"/>
      <c r="H9" s="27"/>
      <c r="I9" s="27"/>
      <c r="J9" s="27"/>
      <c r="K9" s="27"/>
      <c r="L9" s="27"/>
      <c r="M9" s="27"/>
      <c r="N9" s="23"/>
      <c r="O9" s="27"/>
    </row>
    <row r="10" spans="1:15" s="77" customFormat="1" ht="18" customHeight="1">
      <c r="A10" s="84" t="s">
        <v>246</v>
      </c>
      <c r="B10" s="84" t="s">
        <v>247</v>
      </c>
      <c r="C10" s="85">
        <v>10013950.720000001</v>
      </c>
      <c r="D10" s="85">
        <v>10013950.720000001</v>
      </c>
      <c r="E10" s="85">
        <v>10013950.720000001</v>
      </c>
      <c r="F10" s="85"/>
      <c r="G10" s="27"/>
      <c r="H10" s="27"/>
      <c r="I10" s="27"/>
      <c r="J10" s="27"/>
      <c r="K10" s="27"/>
      <c r="L10" s="27"/>
      <c r="M10" s="27"/>
      <c r="N10" s="23"/>
      <c r="O10" s="27"/>
    </row>
    <row r="11" spans="1:15" s="77" customFormat="1" ht="18" customHeight="1">
      <c r="A11" s="84" t="s">
        <v>248</v>
      </c>
      <c r="B11" s="84" t="s">
        <v>249</v>
      </c>
      <c r="C11" s="85">
        <v>7930447.5599999996</v>
      </c>
      <c r="D11" s="85">
        <v>7930447.5599999996</v>
      </c>
      <c r="E11" s="85">
        <v>7930447.5599999996</v>
      </c>
      <c r="F11" s="85"/>
      <c r="G11" s="27"/>
      <c r="H11" s="27"/>
      <c r="I11" s="27"/>
      <c r="J11" s="27"/>
      <c r="K11" s="27"/>
      <c r="L11" s="27"/>
      <c r="M11" s="27"/>
      <c r="N11" s="23"/>
      <c r="O11" s="27"/>
    </row>
    <row r="12" spans="1:15" s="77" customFormat="1" ht="18" customHeight="1">
      <c r="A12" s="84" t="s">
        <v>250</v>
      </c>
      <c r="B12" s="84" t="s">
        <v>251</v>
      </c>
      <c r="C12" s="85">
        <v>5631975</v>
      </c>
      <c r="D12" s="85">
        <v>5631975</v>
      </c>
      <c r="E12" s="85"/>
      <c r="F12" s="85">
        <v>5631975</v>
      </c>
      <c r="G12" s="27"/>
      <c r="H12" s="27"/>
      <c r="I12" s="27"/>
      <c r="J12" s="27"/>
      <c r="K12" s="27"/>
      <c r="L12" s="27"/>
      <c r="M12" s="27"/>
      <c r="N12" s="23"/>
      <c r="O12" s="27"/>
    </row>
    <row r="13" spans="1:15" s="77" customFormat="1" ht="18" customHeight="1">
      <c r="A13" s="82" t="s">
        <v>252</v>
      </c>
      <c r="B13" s="82" t="s">
        <v>253</v>
      </c>
      <c r="C13" s="85">
        <v>19500</v>
      </c>
      <c r="D13" s="85">
        <v>19500</v>
      </c>
      <c r="E13" s="85">
        <v>19500</v>
      </c>
      <c r="F13" s="85"/>
      <c r="G13" s="27"/>
      <c r="H13" s="27"/>
      <c r="I13" s="27"/>
      <c r="J13" s="27"/>
      <c r="K13" s="27"/>
      <c r="L13" s="27"/>
      <c r="M13" s="27"/>
      <c r="N13" s="23"/>
      <c r="O13" s="27"/>
    </row>
    <row r="14" spans="1:15" s="77" customFormat="1" ht="18" customHeight="1">
      <c r="A14" s="83" t="s">
        <v>254</v>
      </c>
      <c r="B14" s="83" t="s">
        <v>255</v>
      </c>
      <c r="C14" s="85">
        <v>19500</v>
      </c>
      <c r="D14" s="85">
        <v>19500</v>
      </c>
      <c r="E14" s="85">
        <v>19500</v>
      </c>
      <c r="F14" s="85"/>
      <c r="G14" s="27"/>
      <c r="H14" s="27"/>
      <c r="I14" s="27"/>
      <c r="J14" s="27"/>
      <c r="K14" s="27"/>
      <c r="L14" s="27"/>
      <c r="M14" s="27"/>
      <c r="N14" s="23"/>
      <c r="O14" s="27"/>
    </row>
    <row r="15" spans="1:15" s="77" customFormat="1" ht="18" customHeight="1">
      <c r="A15" s="84" t="s">
        <v>256</v>
      </c>
      <c r="B15" s="84" t="s">
        <v>257</v>
      </c>
      <c r="C15" s="85">
        <v>19500</v>
      </c>
      <c r="D15" s="85">
        <v>19500</v>
      </c>
      <c r="E15" s="85">
        <v>19500</v>
      </c>
      <c r="F15" s="85"/>
      <c r="G15" s="27"/>
      <c r="H15" s="27"/>
      <c r="I15" s="27"/>
      <c r="J15" s="27"/>
      <c r="K15" s="27"/>
      <c r="L15" s="27"/>
      <c r="M15" s="27"/>
      <c r="N15" s="23"/>
      <c r="O15" s="27"/>
    </row>
    <row r="16" spans="1:15" s="77" customFormat="1" ht="18" customHeight="1">
      <c r="A16" s="82" t="s">
        <v>258</v>
      </c>
      <c r="B16" s="82" t="s">
        <v>259</v>
      </c>
      <c r="C16" s="85">
        <v>1992536</v>
      </c>
      <c r="D16" s="85">
        <v>1992536</v>
      </c>
      <c r="E16" s="85">
        <v>1992536</v>
      </c>
      <c r="F16" s="85"/>
      <c r="G16" s="27"/>
      <c r="H16" s="27"/>
      <c r="I16" s="27"/>
      <c r="J16" s="27"/>
      <c r="K16" s="27"/>
      <c r="L16" s="27"/>
      <c r="M16" s="27"/>
      <c r="N16" s="23"/>
      <c r="O16" s="27"/>
    </row>
    <row r="17" spans="1:15" s="77" customFormat="1" ht="18" customHeight="1">
      <c r="A17" s="83" t="s">
        <v>260</v>
      </c>
      <c r="B17" s="83" t="s">
        <v>261</v>
      </c>
      <c r="C17" s="85">
        <v>1988000</v>
      </c>
      <c r="D17" s="85">
        <v>1988000</v>
      </c>
      <c r="E17" s="85">
        <v>1988000</v>
      </c>
      <c r="F17" s="85"/>
      <c r="G17" s="27"/>
      <c r="H17" s="27"/>
      <c r="I17" s="27"/>
      <c r="J17" s="27"/>
      <c r="K17" s="27"/>
      <c r="L17" s="27"/>
      <c r="M17" s="27"/>
      <c r="N17" s="23"/>
      <c r="O17" s="27"/>
    </row>
    <row r="18" spans="1:15" s="77" customFormat="1" ht="18" customHeight="1">
      <c r="A18" s="84" t="s">
        <v>262</v>
      </c>
      <c r="B18" s="84" t="s">
        <v>263</v>
      </c>
      <c r="C18" s="85">
        <v>180600</v>
      </c>
      <c r="D18" s="85">
        <v>180600</v>
      </c>
      <c r="E18" s="85">
        <v>180600</v>
      </c>
      <c r="F18" s="85"/>
      <c r="G18" s="27"/>
      <c r="H18" s="27"/>
      <c r="I18" s="27"/>
      <c r="J18" s="27"/>
      <c r="K18" s="27"/>
      <c r="L18" s="27"/>
      <c r="M18" s="27"/>
      <c r="N18" s="23"/>
      <c r="O18" s="27"/>
    </row>
    <row r="19" spans="1:15" s="77" customFormat="1" ht="18" customHeight="1">
      <c r="A19" s="84" t="s">
        <v>264</v>
      </c>
      <c r="B19" s="84" t="s">
        <v>265</v>
      </c>
      <c r="C19" s="85">
        <v>168000</v>
      </c>
      <c r="D19" s="85">
        <v>168000</v>
      </c>
      <c r="E19" s="85">
        <v>168000</v>
      </c>
      <c r="F19" s="85"/>
      <c r="G19" s="27"/>
      <c r="H19" s="27"/>
      <c r="I19" s="27"/>
      <c r="J19" s="27"/>
      <c r="K19" s="27"/>
      <c r="L19" s="27"/>
      <c r="M19" s="27"/>
      <c r="N19" s="23"/>
      <c r="O19" s="27"/>
    </row>
    <row r="20" spans="1:15" s="77" customFormat="1" ht="18" customHeight="1">
      <c r="A20" s="84" t="s">
        <v>266</v>
      </c>
      <c r="B20" s="84" t="s">
        <v>267</v>
      </c>
      <c r="C20" s="85">
        <v>1339400</v>
      </c>
      <c r="D20" s="85">
        <v>1339400</v>
      </c>
      <c r="E20" s="85">
        <v>1339400</v>
      </c>
      <c r="F20" s="85"/>
      <c r="G20" s="27"/>
      <c r="H20" s="27"/>
      <c r="I20" s="27"/>
      <c r="J20" s="27"/>
      <c r="K20" s="27"/>
      <c r="L20" s="27"/>
      <c r="M20" s="27"/>
      <c r="N20" s="23"/>
      <c r="O20" s="27"/>
    </row>
    <row r="21" spans="1:15" s="77" customFormat="1" ht="18" customHeight="1">
      <c r="A21" s="84" t="s">
        <v>268</v>
      </c>
      <c r="B21" s="84" t="s">
        <v>269</v>
      </c>
      <c r="C21" s="85">
        <v>300000</v>
      </c>
      <c r="D21" s="85">
        <v>300000</v>
      </c>
      <c r="E21" s="85">
        <v>300000</v>
      </c>
      <c r="F21" s="85"/>
      <c r="G21" s="27"/>
      <c r="H21" s="27"/>
      <c r="I21" s="27"/>
      <c r="J21" s="27"/>
      <c r="K21" s="27"/>
      <c r="L21" s="27"/>
      <c r="M21" s="27"/>
      <c r="N21" s="23"/>
      <c r="O21" s="27"/>
    </row>
    <row r="22" spans="1:15" s="77" customFormat="1" ht="18" customHeight="1">
      <c r="A22" s="83" t="s">
        <v>270</v>
      </c>
      <c r="B22" s="83" t="s">
        <v>271</v>
      </c>
      <c r="C22" s="85">
        <v>4536</v>
      </c>
      <c r="D22" s="85">
        <v>4536</v>
      </c>
      <c r="E22" s="85">
        <v>4536</v>
      </c>
      <c r="F22" s="85"/>
      <c r="G22" s="27"/>
      <c r="H22" s="27"/>
      <c r="I22" s="27"/>
      <c r="J22" s="27"/>
      <c r="K22" s="27"/>
      <c r="L22" s="27"/>
      <c r="M22" s="27"/>
      <c r="N22" s="23"/>
      <c r="O22" s="27"/>
    </row>
    <row r="23" spans="1:15" s="77" customFormat="1" ht="18" customHeight="1">
      <c r="A23" s="84" t="s">
        <v>272</v>
      </c>
      <c r="B23" s="84" t="s">
        <v>273</v>
      </c>
      <c r="C23" s="85">
        <v>4536</v>
      </c>
      <c r="D23" s="85">
        <v>4536</v>
      </c>
      <c r="E23" s="85">
        <v>4536</v>
      </c>
      <c r="F23" s="85"/>
      <c r="G23" s="27"/>
      <c r="H23" s="27"/>
      <c r="I23" s="27"/>
      <c r="J23" s="27"/>
      <c r="K23" s="27"/>
      <c r="L23" s="27"/>
      <c r="M23" s="27"/>
      <c r="N23" s="23"/>
      <c r="O23" s="27"/>
    </row>
    <row r="24" spans="1:15" s="77" customFormat="1" ht="18" customHeight="1">
      <c r="A24" s="82" t="s">
        <v>274</v>
      </c>
      <c r="B24" s="82" t="s">
        <v>275</v>
      </c>
      <c r="C24" s="85">
        <v>1248650</v>
      </c>
      <c r="D24" s="85">
        <v>1248650</v>
      </c>
      <c r="E24" s="85">
        <v>1248650</v>
      </c>
      <c r="F24" s="85"/>
      <c r="G24" s="27"/>
      <c r="H24" s="27"/>
      <c r="I24" s="27"/>
      <c r="J24" s="27"/>
      <c r="K24" s="27"/>
      <c r="L24" s="27"/>
      <c r="M24" s="27"/>
      <c r="N24" s="23"/>
      <c r="O24" s="27"/>
    </row>
    <row r="25" spans="1:15" s="77" customFormat="1" ht="18" customHeight="1">
      <c r="A25" s="83" t="s">
        <v>276</v>
      </c>
      <c r="B25" s="83" t="s">
        <v>277</v>
      </c>
      <c r="C25" s="85">
        <v>1248650</v>
      </c>
      <c r="D25" s="85">
        <v>1248650</v>
      </c>
      <c r="E25" s="85">
        <v>1248650</v>
      </c>
      <c r="F25" s="85"/>
      <c r="G25" s="27"/>
      <c r="H25" s="27"/>
      <c r="I25" s="27"/>
      <c r="J25" s="27"/>
      <c r="K25" s="27"/>
      <c r="L25" s="27"/>
      <c r="M25" s="27"/>
      <c r="N25" s="23"/>
      <c r="O25" s="27"/>
    </row>
    <row r="26" spans="1:15" s="77" customFormat="1" ht="18" customHeight="1">
      <c r="A26" s="84" t="s">
        <v>278</v>
      </c>
      <c r="B26" s="84" t="s">
        <v>279</v>
      </c>
      <c r="C26" s="85">
        <v>214400</v>
      </c>
      <c r="D26" s="85">
        <v>214400</v>
      </c>
      <c r="E26" s="85">
        <v>214400</v>
      </c>
      <c r="F26" s="85"/>
      <c r="G26" s="27"/>
      <c r="H26" s="27"/>
      <c r="I26" s="27"/>
      <c r="J26" s="27"/>
      <c r="K26" s="27"/>
      <c r="L26" s="27"/>
      <c r="M26" s="27"/>
      <c r="N26" s="23"/>
      <c r="O26" s="27"/>
    </row>
    <row r="27" spans="1:15" s="77" customFormat="1" ht="18" customHeight="1">
      <c r="A27" s="84" t="s">
        <v>280</v>
      </c>
      <c r="B27" s="84" t="s">
        <v>281</v>
      </c>
      <c r="C27" s="85">
        <v>446850</v>
      </c>
      <c r="D27" s="85">
        <v>446850</v>
      </c>
      <c r="E27" s="85">
        <v>446850</v>
      </c>
      <c r="F27" s="85"/>
      <c r="G27" s="27"/>
      <c r="H27" s="27"/>
      <c r="I27" s="27"/>
      <c r="J27" s="27"/>
      <c r="K27" s="27"/>
      <c r="L27" s="27"/>
      <c r="M27" s="27"/>
      <c r="N27" s="23"/>
      <c r="O27" s="27"/>
    </row>
    <row r="28" spans="1:15" s="77" customFormat="1" ht="18" customHeight="1">
      <c r="A28" s="84" t="s">
        <v>282</v>
      </c>
      <c r="B28" s="84" t="s">
        <v>283</v>
      </c>
      <c r="C28" s="85">
        <v>520100</v>
      </c>
      <c r="D28" s="85">
        <v>520100</v>
      </c>
      <c r="E28" s="85">
        <v>520100</v>
      </c>
      <c r="F28" s="85"/>
      <c r="G28" s="27"/>
      <c r="H28" s="27"/>
      <c r="I28" s="27"/>
      <c r="J28" s="27"/>
      <c r="K28" s="27"/>
      <c r="L28" s="27"/>
      <c r="M28" s="27"/>
      <c r="N28" s="23"/>
      <c r="O28" s="27"/>
    </row>
    <row r="29" spans="1:15" s="77" customFormat="1" ht="18" customHeight="1">
      <c r="A29" s="84" t="s">
        <v>284</v>
      </c>
      <c r="B29" s="84" t="s">
        <v>285</v>
      </c>
      <c r="C29" s="85">
        <v>67300</v>
      </c>
      <c r="D29" s="85">
        <v>67300</v>
      </c>
      <c r="E29" s="85">
        <v>67300</v>
      </c>
      <c r="F29" s="85"/>
      <c r="G29" s="27"/>
      <c r="H29" s="27"/>
      <c r="I29" s="27"/>
      <c r="J29" s="27"/>
      <c r="K29" s="27"/>
      <c r="L29" s="27"/>
      <c r="M29" s="27"/>
      <c r="N29" s="23"/>
      <c r="O29" s="27"/>
    </row>
    <row r="30" spans="1:15" s="77" customFormat="1" ht="18" customHeight="1">
      <c r="A30" s="82" t="s">
        <v>286</v>
      </c>
      <c r="B30" s="82" t="s">
        <v>287</v>
      </c>
      <c r="C30" s="85">
        <v>11077830</v>
      </c>
      <c r="D30" s="85">
        <v>11077830</v>
      </c>
      <c r="E30" s="85">
        <v>11077830</v>
      </c>
      <c r="F30" s="85"/>
      <c r="G30" s="27"/>
      <c r="H30" s="27"/>
      <c r="I30" s="27"/>
      <c r="J30" s="27"/>
      <c r="K30" s="27"/>
      <c r="L30" s="27"/>
      <c r="M30" s="27"/>
      <c r="N30" s="23"/>
      <c r="O30" s="27"/>
    </row>
    <row r="31" spans="1:15" s="77" customFormat="1" ht="18" customHeight="1">
      <c r="A31" s="83" t="s">
        <v>288</v>
      </c>
      <c r="B31" s="83" t="s">
        <v>289</v>
      </c>
      <c r="C31" s="85">
        <v>11077830</v>
      </c>
      <c r="D31" s="85">
        <v>11077830</v>
      </c>
      <c r="E31" s="85">
        <v>11077830</v>
      </c>
      <c r="F31" s="85"/>
      <c r="G31" s="27"/>
      <c r="H31" s="27"/>
      <c r="I31" s="27"/>
      <c r="J31" s="27"/>
      <c r="K31" s="27"/>
      <c r="L31" s="27"/>
      <c r="M31" s="27"/>
      <c r="N31" s="23"/>
      <c r="O31" s="27"/>
    </row>
    <row r="32" spans="1:15" s="77" customFormat="1" ht="18" customHeight="1">
      <c r="A32" s="84" t="s">
        <v>290</v>
      </c>
      <c r="B32" s="84" t="s">
        <v>291</v>
      </c>
      <c r="C32" s="85">
        <v>11077830</v>
      </c>
      <c r="D32" s="85">
        <v>11077830</v>
      </c>
      <c r="E32" s="85">
        <v>11077830</v>
      </c>
      <c r="F32" s="85"/>
      <c r="G32" s="27"/>
      <c r="H32" s="27"/>
      <c r="I32" s="27"/>
      <c r="J32" s="27"/>
      <c r="K32" s="27"/>
      <c r="L32" s="27"/>
      <c r="M32" s="27"/>
      <c r="N32" s="23"/>
      <c r="O32" s="27"/>
    </row>
    <row r="33" spans="1:15" s="77" customFormat="1" ht="18" customHeight="1">
      <c r="A33" s="82" t="s">
        <v>292</v>
      </c>
      <c r="B33" s="82" t="s">
        <v>293</v>
      </c>
      <c r="C33" s="85">
        <v>1183580</v>
      </c>
      <c r="D33" s="85">
        <v>1183580</v>
      </c>
      <c r="E33" s="85">
        <v>1183580</v>
      </c>
      <c r="F33" s="85"/>
      <c r="G33" s="27"/>
      <c r="H33" s="27"/>
      <c r="I33" s="27"/>
      <c r="J33" s="27"/>
      <c r="K33" s="27"/>
      <c r="L33" s="27"/>
      <c r="M33" s="27"/>
      <c r="N33" s="23"/>
      <c r="O33" s="27"/>
    </row>
    <row r="34" spans="1:15" s="77" customFormat="1" ht="18" customHeight="1">
      <c r="A34" s="83" t="s">
        <v>294</v>
      </c>
      <c r="B34" s="83" t="s">
        <v>295</v>
      </c>
      <c r="C34" s="85">
        <v>1183580</v>
      </c>
      <c r="D34" s="85">
        <v>1183580</v>
      </c>
      <c r="E34" s="85">
        <v>1183580</v>
      </c>
      <c r="F34" s="85"/>
      <c r="G34" s="27"/>
      <c r="H34" s="27"/>
      <c r="I34" s="27"/>
      <c r="J34" s="27"/>
      <c r="K34" s="27"/>
      <c r="L34" s="27"/>
      <c r="M34" s="27"/>
      <c r="N34" s="23"/>
      <c r="O34" s="27"/>
    </row>
    <row r="35" spans="1:15" s="77" customFormat="1" ht="18" customHeight="1">
      <c r="A35" s="84" t="s">
        <v>296</v>
      </c>
      <c r="B35" s="84" t="s">
        <v>297</v>
      </c>
      <c r="C35" s="85">
        <v>1139160</v>
      </c>
      <c r="D35" s="85">
        <v>1139160</v>
      </c>
      <c r="E35" s="85">
        <v>1139160</v>
      </c>
      <c r="F35" s="85"/>
      <c r="G35" s="27"/>
      <c r="H35" s="27"/>
      <c r="I35" s="27"/>
      <c r="J35" s="27"/>
      <c r="K35" s="27"/>
      <c r="L35" s="27"/>
      <c r="M35" s="27"/>
      <c r="N35" s="23"/>
      <c r="O35" s="27"/>
    </row>
    <row r="36" spans="1:15" s="77" customFormat="1" ht="18" customHeight="1">
      <c r="A36" s="84" t="s">
        <v>298</v>
      </c>
      <c r="B36" s="84" t="s">
        <v>299</v>
      </c>
      <c r="C36" s="85">
        <v>44420</v>
      </c>
      <c r="D36" s="85">
        <v>44420</v>
      </c>
      <c r="E36" s="85">
        <v>44420</v>
      </c>
      <c r="F36" s="85"/>
      <c r="G36" s="27"/>
      <c r="H36" s="27"/>
      <c r="I36" s="27"/>
      <c r="J36" s="27"/>
      <c r="K36" s="27"/>
      <c r="L36" s="27"/>
      <c r="M36" s="27"/>
      <c r="N36" s="23"/>
      <c r="O36" s="27"/>
    </row>
    <row r="37" spans="1:15" s="77" customFormat="1" ht="18" customHeight="1">
      <c r="A37" s="82">
        <v>223</v>
      </c>
      <c r="B37" s="82" t="s">
        <v>300</v>
      </c>
      <c r="C37" s="43">
        <v>7300</v>
      </c>
      <c r="D37" s="43"/>
      <c r="E37" s="85"/>
      <c r="F37" s="27"/>
      <c r="G37" s="27"/>
      <c r="H37" s="43">
        <v>7300</v>
      </c>
      <c r="I37" s="27"/>
      <c r="J37" s="27"/>
      <c r="K37" s="27"/>
      <c r="L37" s="27"/>
      <c r="M37" s="27"/>
      <c r="N37" s="23"/>
      <c r="O37" s="27"/>
    </row>
    <row r="38" spans="1:15" s="77" customFormat="1" ht="18" customHeight="1">
      <c r="A38" s="83">
        <v>22301</v>
      </c>
      <c r="B38" s="83" t="s">
        <v>301</v>
      </c>
      <c r="C38" s="43">
        <v>7300</v>
      </c>
      <c r="D38" s="43"/>
      <c r="E38" s="27"/>
      <c r="F38" s="27"/>
      <c r="G38" s="27"/>
      <c r="H38" s="43">
        <v>7300</v>
      </c>
      <c r="I38" s="27"/>
      <c r="J38" s="27"/>
      <c r="K38" s="27"/>
      <c r="L38" s="27"/>
      <c r="M38" s="27"/>
      <c r="N38" s="23"/>
      <c r="O38" s="27"/>
    </row>
    <row r="39" spans="1:15" ht="21" customHeight="1">
      <c r="A39" s="84">
        <v>2230105</v>
      </c>
      <c r="B39" s="84" t="s">
        <v>302</v>
      </c>
      <c r="C39" s="43">
        <v>7300</v>
      </c>
      <c r="D39" s="43"/>
      <c r="E39" s="43"/>
      <c r="F39" s="43"/>
      <c r="G39" s="43"/>
      <c r="H39" s="43">
        <v>7300</v>
      </c>
      <c r="I39" s="43"/>
      <c r="J39" s="43"/>
      <c r="K39" s="43"/>
      <c r="L39" s="43"/>
      <c r="M39" s="43"/>
      <c r="N39" s="43"/>
      <c r="O39" s="43"/>
    </row>
    <row r="40" spans="1:15" ht="21" customHeight="1">
      <c r="A40" s="150" t="s">
        <v>55</v>
      </c>
      <c r="B40" s="151"/>
      <c r="C40" s="43">
        <v>39105769.280000001</v>
      </c>
      <c r="D40" s="85">
        <v>39098469.280000001</v>
      </c>
      <c r="E40" s="85">
        <v>33466494.280000001</v>
      </c>
      <c r="F40" s="85">
        <v>5631975</v>
      </c>
      <c r="G40" s="43"/>
      <c r="H40" s="43">
        <v>7300</v>
      </c>
      <c r="I40" s="43"/>
      <c r="J40" s="43"/>
      <c r="K40" s="43"/>
      <c r="L40" s="43"/>
      <c r="M40" s="43"/>
      <c r="N40" s="43"/>
      <c r="O40" s="43"/>
    </row>
  </sheetData>
  <mergeCells count="12">
    <mergeCell ref="A2:O2"/>
    <mergeCell ref="A3:O3"/>
    <mergeCell ref="A4:B4"/>
    <mergeCell ref="D5:F5"/>
    <mergeCell ref="J5:O5"/>
    <mergeCell ref="H5:H6"/>
    <mergeCell ref="I5:I6"/>
    <mergeCell ref="A40:B40"/>
    <mergeCell ref="A5:A6"/>
    <mergeCell ref="B5:B6"/>
    <mergeCell ref="C5:C6"/>
    <mergeCell ref="G5:G6"/>
  </mergeCells>
  <phoneticPr fontId="15" type="noConversion"/>
  <printOptions horizontalCentered="1"/>
  <pageMargins left="0.55118110236220474" right="0.55118110236220474" top="0.70866141732283472" bottom="0.70866141732283472" header="0" footer="0"/>
  <pageSetup paperSize="9" scale="55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D35"/>
  <sheetViews>
    <sheetView showGridLines="0" showZeros="0" workbookViewId="0">
      <pane ySplit="1" topLeftCell="A2" activePane="bottomLeft" state="frozen"/>
      <selection pane="bottomLeft" activeCell="H21" sqref="H21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9"/>
      <c r="B2" s="21"/>
      <c r="C2" s="21"/>
      <c r="D2" s="21" t="s">
        <v>95</v>
      </c>
    </row>
    <row r="3" spans="1:4" ht="41.25" customHeight="1">
      <c r="A3" s="127" t="str">
        <f>"2025"&amp;"年部门财政拨款收支预算总表"</f>
        <v>2025年部门财政拨款收支预算总表</v>
      </c>
      <c r="B3" s="128"/>
      <c r="C3" s="128"/>
      <c r="D3" s="128"/>
    </row>
    <row r="4" spans="1:4" ht="17.25" customHeight="1">
      <c r="A4" s="129" t="s">
        <v>237</v>
      </c>
      <c r="B4" s="130"/>
      <c r="D4" s="21" t="s">
        <v>1</v>
      </c>
    </row>
    <row r="5" spans="1:4" ht="16.95" customHeight="1">
      <c r="A5" s="131" t="s">
        <v>2</v>
      </c>
      <c r="B5" s="132"/>
      <c r="C5" s="131" t="s">
        <v>3</v>
      </c>
      <c r="D5" s="132"/>
    </row>
    <row r="6" spans="1:4" ht="16.95" customHeight="1">
      <c r="A6" s="68" t="s">
        <v>4</v>
      </c>
      <c r="B6" s="68" t="s">
        <v>5</v>
      </c>
      <c r="C6" s="68" t="s">
        <v>6</v>
      </c>
      <c r="D6" s="68" t="s">
        <v>5</v>
      </c>
    </row>
    <row r="7" spans="1:4" ht="16.95" customHeight="1">
      <c r="A7" s="69" t="s">
        <v>96</v>
      </c>
      <c r="B7" s="43">
        <v>39098469.280000001</v>
      </c>
      <c r="C7" s="69" t="s">
        <v>97</v>
      </c>
      <c r="D7" s="43">
        <v>39105769.280000001</v>
      </c>
    </row>
    <row r="8" spans="1:4" ht="16.95" customHeight="1">
      <c r="A8" s="69" t="s">
        <v>98</v>
      </c>
      <c r="B8" s="43">
        <v>39098469.280000001</v>
      </c>
      <c r="C8" s="69" t="s">
        <v>99</v>
      </c>
      <c r="D8" s="43">
        <v>23576373.280000001</v>
      </c>
    </row>
    <row r="9" spans="1:4" ht="16.95" customHeight="1">
      <c r="A9" s="69" t="s">
        <v>100</v>
      </c>
      <c r="B9" s="43"/>
      <c r="C9" s="69" t="s">
        <v>101</v>
      </c>
      <c r="D9" s="43"/>
    </row>
    <row r="10" spans="1:4" ht="16.95" customHeight="1">
      <c r="A10" s="69" t="s">
        <v>102</v>
      </c>
      <c r="B10" s="43"/>
      <c r="C10" s="69" t="s">
        <v>103</v>
      </c>
      <c r="D10" s="43"/>
    </row>
    <row r="11" spans="1:4" ht="16.95" customHeight="1">
      <c r="A11" s="69" t="s">
        <v>104</v>
      </c>
      <c r="B11" s="43">
        <v>7300</v>
      </c>
      <c r="C11" s="69" t="s">
        <v>105</v>
      </c>
      <c r="D11" s="43"/>
    </row>
    <row r="12" spans="1:4" ht="16.95" customHeight="1">
      <c r="A12" s="69" t="s">
        <v>98</v>
      </c>
      <c r="B12" s="43"/>
      <c r="C12" s="69" t="s">
        <v>106</v>
      </c>
      <c r="D12" s="43">
        <v>19500</v>
      </c>
    </row>
    <row r="13" spans="1:4" ht="16.95" customHeight="1">
      <c r="A13" s="65" t="s">
        <v>100</v>
      </c>
      <c r="B13" s="43"/>
      <c r="C13" s="35" t="s">
        <v>107</v>
      </c>
      <c r="D13" s="43"/>
    </row>
    <row r="14" spans="1:4" ht="16.95" customHeight="1">
      <c r="A14" s="65" t="s">
        <v>102</v>
      </c>
      <c r="B14" s="43">
        <v>7300</v>
      </c>
      <c r="C14" s="35" t="s">
        <v>108</v>
      </c>
      <c r="D14" s="43"/>
    </row>
    <row r="15" spans="1:4" ht="16.95" customHeight="1">
      <c r="A15" s="70"/>
      <c r="B15" s="43"/>
      <c r="C15" s="35" t="s">
        <v>109</v>
      </c>
      <c r="D15" s="43">
        <v>1992536</v>
      </c>
    </row>
    <row r="16" spans="1:4" ht="16.95" customHeight="1">
      <c r="A16" s="70"/>
      <c r="B16" s="43"/>
      <c r="C16" s="35" t="s">
        <v>110</v>
      </c>
      <c r="D16" s="43">
        <v>1248650</v>
      </c>
    </row>
    <row r="17" spans="1:4" ht="16.95" customHeight="1">
      <c r="A17" s="70"/>
      <c r="B17" s="43"/>
      <c r="C17" s="35" t="s">
        <v>111</v>
      </c>
      <c r="D17" s="43"/>
    </row>
    <row r="18" spans="1:4" ht="16.95" customHeight="1">
      <c r="A18" s="70"/>
      <c r="B18" s="43"/>
      <c r="C18" s="35" t="s">
        <v>112</v>
      </c>
      <c r="D18" s="43"/>
    </row>
    <row r="19" spans="1:4" ht="16.95" customHeight="1">
      <c r="A19" s="70"/>
      <c r="B19" s="43"/>
      <c r="C19" s="35" t="s">
        <v>113</v>
      </c>
      <c r="D19" s="43">
        <v>11077830</v>
      </c>
    </row>
    <row r="20" spans="1:4" ht="16.95" customHeight="1">
      <c r="A20" s="70"/>
      <c r="B20" s="43"/>
      <c r="C20" s="35" t="s">
        <v>114</v>
      </c>
      <c r="D20" s="43"/>
    </row>
    <row r="21" spans="1:4" ht="16.95" customHeight="1">
      <c r="A21" s="70"/>
      <c r="B21" s="43"/>
      <c r="C21" s="35" t="s">
        <v>115</v>
      </c>
      <c r="D21" s="43"/>
    </row>
    <row r="22" spans="1:4" ht="16.95" customHeight="1">
      <c r="A22" s="70"/>
      <c r="B22" s="43"/>
      <c r="C22" s="35" t="s">
        <v>116</v>
      </c>
      <c r="D22" s="43"/>
    </row>
    <row r="23" spans="1:4" ht="16.95" customHeight="1">
      <c r="A23" s="70"/>
      <c r="B23" s="43"/>
      <c r="C23" s="35" t="s">
        <v>117</v>
      </c>
      <c r="D23" s="43"/>
    </row>
    <row r="24" spans="1:4" ht="16.95" customHeight="1">
      <c r="A24" s="70"/>
      <c r="B24" s="43"/>
      <c r="C24" s="35" t="s">
        <v>118</v>
      </c>
      <c r="D24" s="43"/>
    </row>
    <row r="25" spans="1:4" ht="16.95" customHeight="1">
      <c r="A25" s="70"/>
      <c r="B25" s="43"/>
      <c r="C25" s="35" t="s">
        <v>119</v>
      </c>
      <c r="D25" s="43"/>
    </row>
    <row r="26" spans="1:4" ht="16.95" customHeight="1">
      <c r="A26" s="70"/>
      <c r="B26" s="43"/>
      <c r="C26" s="35" t="s">
        <v>120</v>
      </c>
      <c r="D26" s="43">
        <v>1183580</v>
      </c>
    </row>
    <row r="27" spans="1:4" ht="16.95" customHeight="1">
      <c r="A27" s="70"/>
      <c r="B27" s="43"/>
      <c r="C27" s="35" t="s">
        <v>121</v>
      </c>
      <c r="D27" s="43"/>
    </row>
    <row r="28" spans="1:4" ht="16.95" customHeight="1">
      <c r="A28" s="70"/>
      <c r="B28" s="43"/>
      <c r="C28" s="35" t="s">
        <v>122</v>
      </c>
      <c r="D28" s="43">
        <v>7300</v>
      </c>
    </row>
    <row r="29" spans="1:4" ht="16.95" customHeight="1">
      <c r="A29" s="70"/>
      <c r="B29" s="43"/>
      <c r="C29" s="35" t="s">
        <v>123</v>
      </c>
      <c r="D29" s="43"/>
    </row>
    <row r="30" spans="1:4" ht="16.95" customHeight="1">
      <c r="A30" s="70"/>
      <c r="B30" s="43"/>
      <c r="C30" s="35" t="s">
        <v>124</v>
      </c>
      <c r="D30" s="43"/>
    </row>
    <row r="31" spans="1:4" ht="16.95" customHeight="1">
      <c r="A31" s="70"/>
      <c r="B31" s="43"/>
      <c r="C31" s="35" t="s">
        <v>125</v>
      </c>
      <c r="D31" s="43"/>
    </row>
    <row r="32" spans="1:4" ht="16.95" customHeight="1">
      <c r="A32" s="70"/>
      <c r="B32" s="43"/>
      <c r="C32" s="65" t="s">
        <v>126</v>
      </c>
      <c r="D32" s="43"/>
    </row>
    <row r="33" spans="1:4" ht="16.95" customHeight="1">
      <c r="A33" s="70"/>
      <c r="B33" s="43"/>
      <c r="C33" s="65" t="s">
        <v>127</v>
      </c>
      <c r="D33" s="43"/>
    </row>
    <row r="34" spans="1:4" ht="16.95" customHeight="1">
      <c r="A34" s="70"/>
      <c r="B34" s="43"/>
      <c r="C34" s="14" t="s">
        <v>128</v>
      </c>
      <c r="D34" s="43"/>
    </row>
    <row r="35" spans="1:4" ht="16.95" customHeight="1">
      <c r="A35" s="71" t="s">
        <v>50</v>
      </c>
      <c r="B35" s="43">
        <v>39105769.280000001</v>
      </c>
      <c r="C35" s="71" t="s">
        <v>51</v>
      </c>
      <c r="D35" s="43">
        <v>39105769.280000001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74803149606299213" right="0.74803149606299213" top="0.51181102362204722" bottom="0.51181102362204722" header="0" footer="0"/>
  <pageSetup paperSize="9" scale="90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G37"/>
  <sheetViews>
    <sheetView showZeros="0" workbookViewId="0">
      <pane ySplit="1" topLeftCell="A2" activePane="bottomLeft" state="frozen"/>
      <selection pane="bottomLeft" activeCell="B12" sqref="B12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1"/>
      <c r="F2" s="38"/>
      <c r="G2" s="62" t="s">
        <v>129</v>
      </c>
    </row>
    <row r="3" spans="1:7" ht="41.25" customHeight="1">
      <c r="A3" s="163" t="str">
        <f>"2025"&amp;"年一般公共预算支出预算表（按功能科目分类）"</f>
        <v>2025年一般公共预算支出预算表（按功能科目分类）</v>
      </c>
      <c r="B3" s="163"/>
      <c r="C3" s="163"/>
      <c r="D3" s="163"/>
      <c r="E3" s="163"/>
      <c r="F3" s="163"/>
      <c r="G3" s="163"/>
    </row>
    <row r="4" spans="1:7" ht="18" customHeight="1">
      <c r="A4" s="76" t="s">
        <v>237</v>
      </c>
      <c r="F4" s="57"/>
      <c r="G4" s="62" t="s">
        <v>1</v>
      </c>
    </row>
    <row r="5" spans="1:7" ht="20.25" customHeight="1">
      <c r="A5" s="164" t="s">
        <v>130</v>
      </c>
      <c r="B5" s="165"/>
      <c r="C5" s="171" t="s">
        <v>55</v>
      </c>
      <c r="D5" s="166" t="s">
        <v>73</v>
      </c>
      <c r="E5" s="167"/>
      <c r="F5" s="168"/>
      <c r="G5" s="173" t="s">
        <v>74</v>
      </c>
    </row>
    <row r="6" spans="1:7" ht="20.25" customHeight="1">
      <c r="A6" s="67" t="s">
        <v>70</v>
      </c>
      <c r="B6" s="67" t="s">
        <v>71</v>
      </c>
      <c r="C6" s="172"/>
      <c r="D6" s="59" t="s">
        <v>57</v>
      </c>
      <c r="E6" s="59" t="s">
        <v>131</v>
      </c>
      <c r="F6" s="59" t="s">
        <v>132</v>
      </c>
      <c r="G6" s="174"/>
    </row>
    <row r="7" spans="1:7" ht="19.8" customHeight="1">
      <c r="A7" s="31" t="s">
        <v>80</v>
      </c>
      <c r="B7" s="31" t="s">
        <v>81</v>
      </c>
      <c r="C7" s="31" t="s">
        <v>82</v>
      </c>
      <c r="D7" s="31" t="s">
        <v>83</v>
      </c>
      <c r="E7" s="31" t="s">
        <v>84</v>
      </c>
      <c r="F7" s="31" t="s">
        <v>85</v>
      </c>
      <c r="G7" s="31" t="s">
        <v>86</v>
      </c>
    </row>
    <row r="8" spans="1:7" s="77" customFormat="1" ht="19.95" customHeight="1">
      <c r="A8" s="80" t="s">
        <v>242</v>
      </c>
      <c r="B8" s="80" t="s">
        <v>243</v>
      </c>
      <c r="C8" s="43">
        <v>23576373.280000001</v>
      </c>
      <c r="D8" s="43">
        <v>17944398.280000001</v>
      </c>
      <c r="E8" s="87">
        <v>16428404</v>
      </c>
      <c r="F8" s="87">
        <v>1515994.28</v>
      </c>
      <c r="G8" s="43">
        <v>5631975</v>
      </c>
    </row>
    <row r="9" spans="1:7" s="77" customFormat="1" ht="19.95" customHeight="1">
      <c r="A9" s="81" t="s">
        <v>244</v>
      </c>
      <c r="B9" s="81" t="s">
        <v>245</v>
      </c>
      <c r="C9" s="43">
        <v>23576373.280000001</v>
      </c>
      <c r="D9" s="43">
        <v>17944398.280000001</v>
      </c>
      <c r="E9" s="87">
        <v>16428404</v>
      </c>
      <c r="F9" s="87">
        <v>1515994.28</v>
      </c>
      <c r="G9" s="43">
        <v>5631975</v>
      </c>
    </row>
    <row r="10" spans="1:7" s="77" customFormat="1" ht="19.95" customHeight="1">
      <c r="A10" s="86" t="s">
        <v>246</v>
      </c>
      <c r="B10" s="86" t="s">
        <v>247</v>
      </c>
      <c r="C10" s="43">
        <v>10013950.720000001</v>
      </c>
      <c r="D10" s="43">
        <v>10013950.720000001</v>
      </c>
      <c r="E10" s="87">
        <v>9028676</v>
      </c>
      <c r="F10" s="87">
        <v>985274.72</v>
      </c>
      <c r="G10" s="43"/>
    </row>
    <row r="11" spans="1:7" s="77" customFormat="1" ht="19.95" customHeight="1">
      <c r="A11" s="86" t="s">
        <v>248</v>
      </c>
      <c r="B11" s="86" t="s">
        <v>249</v>
      </c>
      <c r="C11" s="43">
        <v>7930447.5599999996</v>
      </c>
      <c r="D11" s="43">
        <v>7930447.5599999996</v>
      </c>
      <c r="E11" s="87">
        <v>7399728</v>
      </c>
      <c r="F11" s="87">
        <v>530719.56000000006</v>
      </c>
      <c r="G11" s="43"/>
    </row>
    <row r="12" spans="1:7" s="77" customFormat="1" ht="19.95" customHeight="1">
      <c r="A12" s="86" t="s">
        <v>250</v>
      </c>
      <c r="B12" s="86" t="s">
        <v>251</v>
      </c>
      <c r="C12" s="43">
        <v>5631975</v>
      </c>
      <c r="D12" s="43"/>
      <c r="E12" s="87"/>
      <c r="F12" s="87"/>
      <c r="G12" s="43">
        <v>5631975</v>
      </c>
    </row>
    <row r="13" spans="1:7" s="77" customFormat="1" ht="19.95" customHeight="1">
      <c r="A13" s="80" t="s">
        <v>252</v>
      </c>
      <c r="B13" s="80" t="s">
        <v>253</v>
      </c>
      <c r="C13" s="43">
        <v>19500</v>
      </c>
      <c r="D13" s="43">
        <v>19500</v>
      </c>
      <c r="E13" s="87"/>
      <c r="F13" s="87">
        <v>19500</v>
      </c>
      <c r="G13" s="43"/>
    </row>
    <row r="14" spans="1:7" s="77" customFormat="1" ht="19.95" customHeight="1">
      <c r="A14" s="81" t="s">
        <v>254</v>
      </c>
      <c r="B14" s="81" t="s">
        <v>255</v>
      </c>
      <c r="C14" s="43">
        <v>19500</v>
      </c>
      <c r="D14" s="43">
        <v>19500</v>
      </c>
      <c r="E14" s="87"/>
      <c r="F14" s="87">
        <v>19500</v>
      </c>
      <c r="G14" s="43"/>
    </row>
    <row r="15" spans="1:7" s="77" customFormat="1" ht="19.95" customHeight="1">
      <c r="A15" s="86" t="s">
        <v>256</v>
      </c>
      <c r="B15" s="86" t="s">
        <v>257</v>
      </c>
      <c r="C15" s="43">
        <v>19500</v>
      </c>
      <c r="D15" s="43">
        <v>19500</v>
      </c>
      <c r="E15" s="87"/>
      <c r="F15" s="87">
        <v>19500</v>
      </c>
      <c r="G15" s="43"/>
    </row>
    <row r="16" spans="1:7" s="77" customFormat="1" ht="19.95" customHeight="1">
      <c r="A16" s="80" t="s">
        <v>258</v>
      </c>
      <c r="B16" s="80" t="s">
        <v>259</v>
      </c>
      <c r="C16" s="43">
        <v>1992536</v>
      </c>
      <c r="D16" s="43">
        <v>1992536</v>
      </c>
      <c r="E16" s="87">
        <v>1983536</v>
      </c>
      <c r="F16" s="87">
        <v>9000</v>
      </c>
      <c r="G16" s="43"/>
    </row>
    <row r="17" spans="1:7" s="77" customFormat="1" ht="19.95" customHeight="1">
      <c r="A17" s="81" t="s">
        <v>260</v>
      </c>
      <c r="B17" s="81" t="s">
        <v>261</v>
      </c>
      <c r="C17" s="43">
        <v>1988000</v>
      </c>
      <c r="D17" s="43">
        <v>1988000</v>
      </c>
      <c r="E17" s="87">
        <v>1979000</v>
      </c>
      <c r="F17" s="87">
        <v>9000</v>
      </c>
      <c r="G17" s="43"/>
    </row>
    <row r="18" spans="1:7" s="77" customFormat="1" ht="19.95" customHeight="1">
      <c r="A18" s="86" t="s">
        <v>262</v>
      </c>
      <c r="B18" s="86" t="s">
        <v>263</v>
      </c>
      <c r="C18" s="43">
        <v>180600</v>
      </c>
      <c r="D18" s="43">
        <v>180600</v>
      </c>
      <c r="E18" s="87">
        <v>176400</v>
      </c>
      <c r="F18" s="87">
        <v>4200</v>
      </c>
      <c r="G18" s="43"/>
    </row>
    <row r="19" spans="1:7" s="77" customFormat="1" ht="19.95" customHeight="1">
      <c r="A19" s="86" t="s">
        <v>264</v>
      </c>
      <c r="B19" s="86" t="s">
        <v>265</v>
      </c>
      <c r="C19" s="43">
        <v>168000</v>
      </c>
      <c r="D19" s="43">
        <v>168000</v>
      </c>
      <c r="E19" s="87">
        <v>163200</v>
      </c>
      <c r="F19" s="87">
        <v>4800</v>
      </c>
      <c r="G19" s="43"/>
    </row>
    <row r="20" spans="1:7" s="77" customFormat="1" ht="19.95" customHeight="1">
      <c r="A20" s="86" t="s">
        <v>266</v>
      </c>
      <c r="B20" s="86" t="s">
        <v>267</v>
      </c>
      <c r="C20" s="43">
        <v>1339400</v>
      </c>
      <c r="D20" s="43">
        <v>1339400</v>
      </c>
      <c r="E20" s="87">
        <v>1339400</v>
      </c>
      <c r="F20" s="87"/>
      <c r="G20" s="43"/>
    </row>
    <row r="21" spans="1:7" s="77" customFormat="1" ht="19.95" customHeight="1">
      <c r="A21" s="86" t="s">
        <v>268</v>
      </c>
      <c r="B21" s="86" t="s">
        <v>269</v>
      </c>
      <c r="C21" s="43">
        <v>300000</v>
      </c>
      <c r="D21" s="43">
        <v>300000</v>
      </c>
      <c r="E21" s="87">
        <v>300000</v>
      </c>
      <c r="F21" s="87"/>
      <c r="G21" s="43"/>
    </row>
    <row r="22" spans="1:7" s="77" customFormat="1" ht="19.95" customHeight="1">
      <c r="A22" s="81" t="s">
        <v>270</v>
      </c>
      <c r="B22" s="81" t="s">
        <v>271</v>
      </c>
      <c r="C22" s="43">
        <v>4536</v>
      </c>
      <c r="D22" s="43">
        <v>4536</v>
      </c>
      <c r="E22" s="87">
        <v>4536</v>
      </c>
      <c r="F22" s="87"/>
      <c r="G22" s="43"/>
    </row>
    <row r="23" spans="1:7" s="77" customFormat="1" ht="19.95" customHeight="1">
      <c r="A23" s="86" t="s">
        <v>272</v>
      </c>
      <c r="B23" s="86" t="s">
        <v>273</v>
      </c>
      <c r="C23" s="43">
        <v>4536</v>
      </c>
      <c r="D23" s="43">
        <v>4536</v>
      </c>
      <c r="E23" s="87">
        <v>4536</v>
      </c>
      <c r="F23" s="87"/>
      <c r="G23" s="43"/>
    </row>
    <row r="24" spans="1:7" s="77" customFormat="1" ht="19.95" customHeight="1">
      <c r="A24" s="80" t="s">
        <v>274</v>
      </c>
      <c r="B24" s="80" t="s">
        <v>275</v>
      </c>
      <c r="C24" s="43">
        <v>1248650</v>
      </c>
      <c r="D24" s="43">
        <v>1248650</v>
      </c>
      <c r="E24" s="87">
        <v>1248650</v>
      </c>
      <c r="F24" s="87"/>
      <c r="G24" s="43"/>
    </row>
    <row r="25" spans="1:7" s="77" customFormat="1" ht="19.95" customHeight="1">
      <c r="A25" s="81" t="s">
        <v>276</v>
      </c>
      <c r="B25" s="81" t="s">
        <v>277</v>
      </c>
      <c r="C25" s="43">
        <v>1248650</v>
      </c>
      <c r="D25" s="43">
        <v>1248650</v>
      </c>
      <c r="E25" s="87">
        <v>1248650</v>
      </c>
      <c r="F25" s="87"/>
      <c r="G25" s="43"/>
    </row>
    <row r="26" spans="1:7" s="77" customFormat="1" ht="19.95" customHeight="1">
      <c r="A26" s="86" t="s">
        <v>278</v>
      </c>
      <c r="B26" s="86" t="s">
        <v>279</v>
      </c>
      <c r="C26" s="43">
        <v>214400</v>
      </c>
      <c r="D26" s="43">
        <v>214400</v>
      </c>
      <c r="E26" s="87">
        <v>214400</v>
      </c>
      <c r="F26" s="87"/>
      <c r="G26" s="43"/>
    </row>
    <row r="27" spans="1:7" s="77" customFormat="1" ht="19.95" customHeight="1">
      <c r="A27" s="86" t="s">
        <v>280</v>
      </c>
      <c r="B27" s="86" t="s">
        <v>281</v>
      </c>
      <c r="C27" s="43">
        <v>446850</v>
      </c>
      <c r="D27" s="43">
        <v>446850</v>
      </c>
      <c r="E27" s="87">
        <v>446850</v>
      </c>
      <c r="F27" s="87"/>
      <c r="G27" s="43"/>
    </row>
    <row r="28" spans="1:7" s="77" customFormat="1" ht="19.95" customHeight="1">
      <c r="A28" s="86" t="s">
        <v>282</v>
      </c>
      <c r="B28" s="86" t="s">
        <v>283</v>
      </c>
      <c r="C28" s="43">
        <v>520100</v>
      </c>
      <c r="D28" s="43">
        <v>520100</v>
      </c>
      <c r="E28" s="87">
        <v>520100</v>
      </c>
      <c r="F28" s="87"/>
      <c r="G28" s="43"/>
    </row>
    <row r="29" spans="1:7" s="77" customFormat="1" ht="19.95" customHeight="1">
      <c r="A29" s="86" t="s">
        <v>284</v>
      </c>
      <c r="B29" s="86" t="s">
        <v>285</v>
      </c>
      <c r="C29" s="43">
        <v>67300</v>
      </c>
      <c r="D29" s="43">
        <v>67300</v>
      </c>
      <c r="E29" s="87">
        <v>67300</v>
      </c>
      <c r="F29" s="87"/>
      <c r="G29" s="43"/>
    </row>
    <row r="30" spans="1:7" s="77" customFormat="1" ht="19.95" customHeight="1">
      <c r="A30" s="80" t="s">
        <v>286</v>
      </c>
      <c r="B30" s="80" t="s">
        <v>287</v>
      </c>
      <c r="C30" s="43">
        <v>11077830</v>
      </c>
      <c r="D30" s="43">
        <v>11077830</v>
      </c>
      <c r="E30" s="87">
        <v>11077830</v>
      </c>
      <c r="F30" s="87"/>
      <c r="G30" s="43"/>
    </row>
    <row r="31" spans="1:7" s="77" customFormat="1" ht="19.95" customHeight="1">
      <c r="A31" s="81" t="s">
        <v>288</v>
      </c>
      <c r="B31" s="81" t="s">
        <v>289</v>
      </c>
      <c r="C31" s="43">
        <v>11077830</v>
      </c>
      <c r="D31" s="43">
        <v>11077830</v>
      </c>
      <c r="E31" s="87">
        <v>11077830</v>
      </c>
      <c r="F31" s="87"/>
      <c r="G31" s="43"/>
    </row>
    <row r="32" spans="1:7" s="77" customFormat="1" ht="19.95" customHeight="1">
      <c r="A32" s="86" t="s">
        <v>290</v>
      </c>
      <c r="B32" s="86" t="s">
        <v>291</v>
      </c>
      <c r="C32" s="43">
        <v>11077830</v>
      </c>
      <c r="D32" s="43">
        <v>11077830</v>
      </c>
      <c r="E32" s="87">
        <v>11077830</v>
      </c>
      <c r="F32" s="87"/>
      <c r="G32" s="43"/>
    </row>
    <row r="33" spans="1:7" s="77" customFormat="1" ht="19.95" customHeight="1">
      <c r="A33" s="80" t="s">
        <v>292</v>
      </c>
      <c r="B33" s="80" t="s">
        <v>293</v>
      </c>
      <c r="C33" s="43">
        <v>1183580</v>
      </c>
      <c r="D33" s="43">
        <v>1183580</v>
      </c>
      <c r="E33" s="87">
        <v>1183580</v>
      </c>
      <c r="F33" s="87"/>
      <c r="G33" s="43"/>
    </row>
    <row r="34" spans="1:7" s="77" customFormat="1" ht="19.95" customHeight="1">
      <c r="A34" s="81" t="s">
        <v>294</v>
      </c>
      <c r="B34" s="81" t="s">
        <v>295</v>
      </c>
      <c r="C34" s="43">
        <v>1183580</v>
      </c>
      <c r="D34" s="43">
        <v>1183580</v>
      </c>
      <c r="E34" s="87">
        <v>1183580</v>
      </c>
      <c r="F34" s="87"/>
      <c r="G34" s="43"/>
    </row>
    <row r="35" spans="1:7" s="77" customFormat="1" ht="19.95" customHeight="1">
      <c r="A35" s="86" t="s">
        <v>296</v>
      </c>
      <c r="B35" s="86" t="s">
        <v>297</v>
      </c>
      <c r="C35" s="43">
        <v>1139160</v>
      </c>
      <c r="D35" s="43">
        <v>1139160</v>
      </c>
      <c r="E35" s="87">
        <v>1139160</v>
      </c>
      <c r="F35" s="87"/>
      <c r="G35" s="43"/>
    </row>
    <row r="36" spans="1:7" s="77" customFormat="1" ht="19.95" customHeight="1">
      <c r="A36" s="86" t="s">
        <v>298</v>
      </c>
      <c r="B36" s="86" t="s">
        <v>299</v>
      </c>
      <c r="C36" s="43">
        <v>44420</v>
      </c>
      <c r="D36" s="43">
        <v>44420</v>
      </c>
      <c r="E36" s="87">
        <v>44420</v>
      </c>
      <c r="F36" s="87"/>
      <c r="G36" s="43"/>
    </row>
    <row r="37" spans="1:7" ht="19.95" customHeight="1">
      <c r="A37" s="169" t="s">
        <v>133</v>
      </c>
      <c r="B37" s="170" t="s">
        <v>133</v>
      </c>
      <c r="C37" s="43">
        <v>39098469.280000001</v>
      </c>
      <c r="D37" s="43">
        <v>33466494.280000001</v>
      </c>
      <c r="E37" s="87">
        <v>31922000</v>
      </c>
      <c r="F37" s="87">
        <v>1544494.28</v>
      </c>
      <c r="G37" s="43">
        <v>5631975</v>
      </c>
    </row>
  </sheetData>
  <mergeCells count="6">
    <mergeCell ref="A3:G3"/>
    <mergeCell ref="A5:B5"/>
    <mergeCell ref="D5:F5"/>
    <mergeCell ref="A37:B37"/>
    <mergeCell ref="C5:C6"/>
    <mergeCell ref="G5:G6"/>
  </mergeCells>
  <phoneticPr fontId="15" type="noConversion"/>
  <printOptions horizontalCentered="1"/>
  <pageMargins left="0.35433070866141736" right="0.35433070866141736" top="0.55118110236220474" bottom="0.35433070866141736" header="0.47244094488188981" footer="0.47244094488188981"/>
  <pageSetup paperSize="9" scale="75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8"/>
  <sheetViews>
    <sheetView showZeros="0" workbookViewId="0">
      <pane ySplit="1" topLeftCell="A2" activePane="bottomLeft" state="frozen"/>
      <selection pane="bottomLeft" activeCell="A8" sqref="A8"/>
    </sheetView>
  </sheetViews>
  <sheetFormatPr defaultColWidth="10.44140625" defaultRowHeight="14.25" customHeight="1"/>
  <cols>
    <col min="1" max="1" width="28.109375" customWidth="1"/>
    <col min="2" max="2" width="23.5546875" customWidth="1"/>
    <col min="3" max="3" width="21.33203125" customWidth="1"/>
    <col min="4" max="4" width="23.77734375" customWidth="1"/>
    <col min="5" max="5" width="23" customWidth="1"/>
    <col min="6" max="6" width="20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0"/>
      <c r="B2" s="20"/>
      <c r="C2" s="20"/>
      <c r="D2" s="20"/>
      <c r="E2" s="19"/>
      <c r="F2" s="66" t="s">
        <v>134</v>
      </c>
    </row>
    <row r="3" spans="1:6" ht="41.25" customHeight="1">
      <c r="A3" s="175" t="str">
        <f>"2025"&amp;"年一般公共预算“三公”经费支出预算表"</f>
        <v>2025年一般公共预算“三公”经费支出预算表</v>
      </c>
      <c r="B3" s="176"/>
      <c r="C3" s="176"/>
      <c r="D3" s="176"/>
      <c r="E3" s="177"/>
      <c r="F3" s="176"/>
    </row>
    <row r="4" spans="1:6" ht="14.25" customHeight="1">
      <c r="A4" s="178" t="s">
        <v>237</v>
      </c>
      <c r="B4" s="179"/>
      <c r="D4" s="20"/>
      <c r="E4" s="19"/>
      <c r="F4" s="32" t="s">
        <v>1</v>
      </c>
    </row>
    <row r="5" spans="1:6" ht="27" customHeight="1">
      <c r="A5" s="180" t="s">
        <v>135</v>
      </c>
      <c r="B5" s="180" t="s">
        <v>136</v>
      </c>
      <c r="C5" s="139" t="s">
        <v>137</v>
      </c>
      <c r="D5" s="180"/>
      <c r="E5" s="181"/>
      <c r="F5" s="180" t="s">
        <v>138</v>
      </c>
    </row>
    <row r="6" spans="1:6" ht="28.5" customHeight="1">
      <c r="A6" s="182"/>
      <c r="B6" s="183"/>
      <c r="C6" s="22" t="s">
        <v>57</v>
      </c>
      <c r="D6" s="22" t="s">
        <v>139</v>
      </c>
      <c r="E6" s="22" t="s">
        <v>140</v>
      </c>
      <c r="F6" s="184"/>
    </row>
    <row r="7" spans="1:6" ht="28.05" customHeight="1">
      <c r="A7" s="27" t="s">
        <v>80</v>
      </c>
      <c r="B7" s="27" t="s">
        <v>81</v>
      </c>
      <c r="C7" s="27" t="s">
        <v>82</v>
      </c>
      <c r="D7" s="27" t="s">
        <v>83</v>
      </c>
      <c r="E7" s="27" t="s">
        <v>84</v>
      </c>
      <c r="F7" s="27" t="s">
        <v>85</v>
      </c>
    </row>
    <row r="8" spans="1:6" ht="28.05" customHeight="1">
      <c r="A8" s="88">
        <v>91498</v>
      </c>
      <c r="B8" s="91" t="s">
        <v>303</v>
      </c>
      <c r="C8" s="89">
        <v>81498</v>
      </c>
      <c r="D8" s="90" t="s">
        <v>303</v>
      </c>
      <c r="E8" s="89">
        <v>81498</v>
      </c>
      <c r="F8" s="89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5" type="noConversion"/>
  <pageMargins left="0.47244094488188981" right="0.47244094488188981" top="0.9055118110236221" bottom="0.9055118110236221" header="0.27559055118110237" footer="0.27559055118110237"/>
  <pageSetup paperSize="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X102"/>
  <sheetViews>
    <sheetView showZeros="0" topLeftCell="B1" workbookViewId="0">
      <pane ySplit="1" topLeftCell="A7" activePane="bottomLeft" state="frozen"/>
      <selection pane="bottomLeft" activeCell="C13" sqref="C13"/>
    </sheetView>
  </sheetViews>
  <sheetFormatPr defaultColWidth="9.109375" defaultRowHeight="14.25" customHeight="1"/>
  <cols>
    <col min="1" max="1" width="35.44140625" customWidth="1"/>
    <col min="2" max="2" width="35" customWidth="1"/>
    <col min="3" max="3" width="24.44140625" customWidth="1"/>
    <col min="4" max="4" width="21" customWidth="1"/>
    <col min="5" max="5" width="10" customWidth="1"/>
    <col min="6" max="6" width="30.88671875" customWidth="1"/>
    <col min="7" max="7" width="10.33203125" customWidth="1"/>
    <col min="8" max="8" width="28.5546875" customWidth="1"/>
    <col min="9" max="10" width="18.6640625" customWidth="1"/>
    <col min="11" max="11" width="14.6640625" customWidth="1"/>
    <col min="12" max="13" width="18.6640625" customWidth="1"/>
    <col min="14" max="14" width="13.88671875" customWidth="1"/>
    <col min="15" max="15" width="15.88671875" customWidth="1"/>
    <col min="16" max="18" width="18.6640625" customWidth="1"/>
    <col min="19" max="19" width="11.33203125" customWidth="1"/>
    <col min="20" max="20" width="11.77734375" customWidth="1"/>
    <col min="21" max="21" width="11.33203125" customWidth="1"/>
    <col min="22" max="22" width="14.44140625" customWidth="1"/>
    <col min="23" max="23" width="18.6640625" customWidth="1"/>
    <col min="24" max="24" width="11.777343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1"/>
      <c r="C2" s="63"/>
      <c r="E2" s="64"/>
      <c r="F2" s="64"/>
      <c r="G2" s="64"/>
      <c r="H2" s="64"/>
      <c r="I2" s="45"/>
      <c r="J2" s="45"/>
      <c r="K2" s="45"/>
      <c r="L2" s="45"/>
      <c r="M2" s="45"/>
      <c r="N2" s="45"/>
      <c r="R2" s="45"/>
      <c r="V2" s="63"/>
      <c r="X2" s="3" t="s">
        <v>141</v>
      </c>
    </row>
    <row r="3" spans="1:24" ht="45.75" customHeight="1">
      <c r="A3" s="195" t="str">
        <f>"2025"&amp;"年部门基本支出预算表"</f>
        <v>2025年部门基本支出预算表</v>
      </c>
      <c r="B3" s="196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  <c r="P3" s="196"/>
      <c r="Q3" s="196"/>
      <c r="R3" s="195"/>
      <c r="S3" s="195"/>
      <c r="T3" s="195"/>
      <c r="U3" s="195"/>
      <c r="V3" s="195"/>
      <c r="W3" s="195"/>
      <c r="X3" s="195"/>
    </row>
    <row r="4" spans="1:24" ht="18.75" customHeight="1">
      <c r="A4" s="197" t="s">
        <v>237</v>
      </c>
      <c r="B4" s="198"/>
      <c r="C4" s="199"/>
      <c r="D4" s="199"/>
      <c r="E4" s="199"/>
      <c r="F4" s="199"/>
      <c r="G4" s="199"/>
      <c r="H4" s="199"/>
      <c r="I4" s="46"/>
      <c r="J4" s="46"/>
      <c r="K4" s="46"/>
      <c r="L4" s="46"/>
      <c r="M4" s="46"/>
      <c r="N4" s="46"/>
      <c r="O4" s="4"/>
      <c r="P4" s="4"/>
      <c r="Q4" s="4"/>
      <c r="R4" s="46"/>
      <c r="V4" s="63"/>
      <c r="X4" s="3" t="s">
        <v>1</v>
      </c>
    </row>
    <row r="5" spans="1:24" ht="18" customHeight="1">
      <c r="A5" s="185" t="s">
        <v>142</v>
      </c>
      <c r="B5" s="185" t="s">
        <v>143</v>
      </c>
      <c r="C5" s="185" t="s">
        <v>144</v>
      </c>
      <c r="D5" s="185" t="s">
        <v>145</v>
      </c>
      <c r="E5" s="185" t="s">
        <v>146</v>
      </c>
      <c r="F5" s="185" t="s">
        <v>147</v>
      </c>
      <c r="G5" s="185" t="s">
        <v>148</v>
      </c>
      <c r="H5" s="185" t="s">
        <v>149</v>
      </c>
      <c r="I5" s="166" t="s">
        <v>150</v>
      </c>
      <c r="J5" s="200" t="s">
        <v>150</v>
      </c>
      <c r="K5" s="200"/>
      <c r="L5" s="200"/>
      <c r="M5" s="200"/>
      <c r="N5" s="200"/>
      <c r="O5" s="167"/>
      <c r="P5" s="167"/>
      <c r="Q5" s="167"/>
      <c r="R5" s="201" t="s">
        <v>61</v>
      </c>
      <c r="S5" s="200" t="s">
        <v>62</v>
      </c>
      <c r="T5" s="200"/>
      <c r="U5" s="200"/>
      <c r="V5" s="200"/>
      <c r="W5" s="200"/>
      <c r="X5" s="202"/>
    </row>
    <row r="6" spans="1:24" ht="18" customHeight="1">
      <c r="A6" s="191"/>
      <c r="B6" s="192"/>
      <c r="C6" s="194"/>
      <c r="D6" s="191"/>
      <c r="E6" s="191"/>
      <c r="F6" s="191"/>
      <c r="G6" s="191"/>
      <c r="H6" s="191"/>
      <c r="I6" s="171" t="s">
        <v>151</v>
      </c>
      <c r="J6" s="166" t="s">
        <v>58</v>
      </c>
      <c r="K6" s="200"/>
      <c r="L6" s="200"/>
      <c r="M6" s="200"/>
      <c r="N6" s="202"/>
      <c r="O6" s="203" t="s">
        <v>152</v>
      </c>
      <c r="P6" s="167"/>
      <c r="Q6" s="168"/>
      <c r="R6" s="185" t="s">
        <v>61</v>
      </c>
      <c r="S6" s="166" t="s">
        <v>62</v>
      </c>
      <c r="T6" s="201" t="s">
        <v>64</v>
      </c>
      <c r="U6" s="200" t="s">
        <v>62</v>
      </c>
      <c r="V6" s="201" t="s">
        <v>66</v>
      </c>
      <c r="W6" s="201" t="s">
        <v>67</v>
      </c>
      <c r="X6" s="204" t="s">
        <v>68</v>
      </c>
    </row>
    <row r="7" spans="1:24" ht="19.5" customHeight="1">
      <c r="A7" s="192"/>
      <c r="B7" s="192"/>
      <c r="C7" s="192"/>
      <c r="D7" s="192"/>
      <c r="E7" s="192"/>
      <c r="F7" s="192"/>
      <c r="G7" s="192"/>
      <c r="H7" s="192"/>
      <c r="I7" s="192"/>
      <c r="J7" s="205" t="s">
        <v>153</v>
      </c>
      <c r="K7" s="185" t="s">
        <v>154</v>
      </c>
      <c r="L7" s="185" t="s">
        <v>155</v>
      </c>
      <c r="M7" s="185" t="s">
        <v>156</v>
      </c>
      <c r="N7" s="185" t="s">
        <v>157</v>
      </c>
      <c r="O7" s="185" t="s">
        <v>58</v>
      </c>
      <c r="P7" s="185" t="s">
        <v>59</v>
      </c>
      <c r="Q7" s="185" t="s">
        <v>60</v>
      </c>
      <c r="R7" s="192"/>
      <c r="S7" s="185" t="s">
        <v>57</v>
      </c>
      <c r="T7" s="185" t="s">
        <v>64</v>
      </c>
      <c r="U7" s="185" t="s">
        <v>158</v>
      </c>
      <c r="V7" s="185" t="s">
        <v>66</v>
      </c>
      <c r="W7" s="185" t="s">
        <v>67</v>
      </c>
      <c r="X7" s="185" t="s">
        <v>68</v>
      </c>
    </row>
    <row r="8" spans="1:24" ht="37.5" customHeight="1">
      <c r="A8" s="193"/>
      <c r="B8" s="172"/>
      <c r="C8" s="193"/>
      <c r="D8" s="193"/>
      <c r="E8" s="193"/>
      <c r="F8" s="193"/>
      <c r="G8" s="193"/>
      <c r="H8" s="193"/>
      <c r="I8" s="193"/>
      <c r="J8" s="206" t="s">
        <v>57</v>
      </c>
      <c r="K8" s="186" t="s">
        <v>159</v>
      </c>
      <c r="L8" s="186" t="s">
        <v>155</v>
      </c>
      <c r="M8" s="186" t="s">
        <v>156</v>
      </c>
      <c r="N8" s="186" t="s">
        <v>157</v>
      </c>
      <c r="O8" s="186" t="s">
        <v>155</v>
      </c>
      <c r="P8" s="186" t="s">
        <v>156</v>
      </c>
      <c r="Q8" s="186" t="s">
        <v>157</v>
      </c>
      <c r="R8" s="186" t="s">
        <v>61</v>
      </c>
      <c r="S8" s="186" t="s">
        <v>57</v>
      </c>
      <c r="T8" s="186" t="s">
        <v>64</v>
      </c>
      <c r="U8" s="186" t="s">
        <v>158</v>
      </c>
      <c r="V8" s="186" t="s">
        <v>66</v>
      </c>
      <c r="W8" s="186" t="s">
        <v>67</v>
      </c>
      <c r="X8" s="186" t="s">
        <v>68</v>
      </c>
    </row>
    <row r="9" spans="1:24" ht="14.25" customHeight="1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</row>
    <row r="10" spans="1:24" s="78" customFormat="1" ht="19.8" customHeight="1">
      <c r="A10" s="79" t="s">
        <v>240</v>
      </c>
      <c r="B10" s="109" t="s">
        <v>240</v>
      </c>
      <c r="C10" s="110" t="s">
        <v>372</v>
      </c>
      <c r="D10" s="92" t="s">
        <v>304</v>
      </c>
      <c r="E10" s="92" t="s">
        <v>246</v>
      </c>
      <c r="F10" s="92" t="s">
        <v>247</v>
      </c>
      <c r="G10" s="92" t="s">
        <v>319</v>
      </c>
      <c r="H10" s="92" t="s">
        <v>304</v>
      </c>
      <c r="I10" s="93">
        <v>81498</v>
      </c>
      <c r="J10" s="93">
        <v>81498</v>
      </c>
      <c r="K10" s="79"/>
      <c r="L10" s="79"/>
      <c r="M10" s="93">
        <v>81498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spans="1:24" s="78" customFormat="1" ht="19.8" customHeight="1">
      <c r="A11" s="79" t="s">
        <v>240</v>
      </c>
      <c r="B11" s="109" t="s">
        <v>240</v>
      </c>
      <c r="C11" s="110" t="s">
        <v>383</v>
      </c>
      <c r="D11" s="92" t="s">
        <v>305</v>
      </c>
      <c r="E11" s="92" t="s">
        <v>272</v>
      </c>
      <c r="F11" s="92" t="s">
        <v>273</v>
      </c>
      <c r="G11" s="92" t="s">
        <v>320</v>
      </c>
      <c r="H11" s="92" t="s">
        <v>321</v>
      </c>
      <c r="I11" s="93">
        <v>4536</v>
      </c>
      <c r="J11" s="93">
        <v>4536</v>
      </c>
      <c r="K11" s="79"/>
      <c r="L11" s="79"/>
      <c r="M11" s="93">
        <v>4536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spans="1:24" s="78" customFormat="1" ht="19.8" customHeight="1">
      <c r="A12" s="79" t="s">
        <v>240</v>
      </c>
      <c r="B12" s="109" t="s">
        <v>240</v>
      </c>
      <c r="C12" s="110" t="s">
        <v>380</v>
      </c>
      <c r="D12" s="92" t="s">
        <v>306</v>
      </c>
      <c r="E12" s="92" t="s">
        <v>248</v>
      </c>
      <c r="F12" s="92" t="s">
        <v>249</v>
      </c>
      <c r="G12" s="92" t="s">
        <v>322</v>
      </c>
      <c r="H12" s="92" t="s">
        <v>323</v>
      </c>
      <c r="I12" s="93">
        <v>2162868</v>
      </c>
      <c r="J12" s="93">
        <v>2162868</v>
      </c>
      <c r="K12" s="79"/>
      <c r="L12" s="79"/>
      <c r="M12" s="93">
        <v>2162868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spans="1:24" s="78" customFormat="1" ht="19.8" customHeight="1">
      <c r="A13" s="79" t="s">
        <v>240</v>
      </c>
      <c r="B13" s="109" t="s">
        <v>240</v>
      </c>
      <c r="C13" s="110" t="s">
        <v>380</v>
      </c>
      <c r="D13" s="92" t="s">
        <v>306</v>
      </c>
      <c r="E13" s="92" t="s">
        <v>248</v>
      </c>
      <c r="F13" s="92" t="s">
        <v>249</v>
      </c>
      <c r="G13" s="92" t="s">
        <v>324</v>
      </c>
      <c r="H13" s="92" t="s">
        <v>325</v>
      </c>
      <c r="I13" s="93">
        <v>192</v>
      </c>
      <c r="J13" s="93">
        <v>192</v>
      </c>
      <c r="K13" s="79"/>
      <c r="L13" s="79"/>
      <c r="M13" s="93">
        <v>192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spans="1:24" s="78" customFormat="1" ht="19.8" customHeight="1">
      <c r="A14" s="79" t="s">
        <v>240</v>
      </c>
      <c r="B14" s="109" t="s">
        <v>240</v>
      </c>
      <c r="C14" s="110" t="s">
        <v>380</v>
      </c>
      <c r="D14" s="92" t="s">
        <v>306</v>
      </c>
      <c r="E14" s="92" t="s">
        <v>248</v>
      </c>
      <c r="F14" s="92" t="s">
        <v>249</v>
      </c>
      <c r="G14" s="92" t="s">
        <v>324</v>
      </c>
      <c r="H14" s="92" t="s">
        <v>325</v>
      </c>
      <c r="I14" s="93">
        <v>270000</v>
      </c>
      <c r="J14" s="93">
        <v>270000</v>
      </c>
      <c r="K14" s="79"/>
      <c r="L14" s="79"/>
      <c r="M14" s="93">
        <v>270000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spans="1:24" s="78" customFormat="1" ht="19.8" customHeight="1">
      <c r="A15" s="79" t="s">
        <v>240</v>
      </c>
      <c r="B15" s="109" t="s">
        <v>240</v>
      </c>
      <c r="C15" s="110" t="s">
        <v>380</v>
      </c>
      <c r="D15" s="92" t="s">
        <v>306</v>
      </c>
      <c r="E15" s="92" t="s">
        <v>248</v>
      </c>
      <c r="F15" s="92" t="s">
        <v>249</v>
      </c>
      <c r="G15" s="92" t="s">
        <v>326</v>
      </c>
      <c r="H15" s="92" t="s">
        <v>327</v>
      </c>
      <c r="I15" s="93">
        <v>180000</v>
      </c>
      <c r="J15" s="93">
        <v>180000</v>
      </c>
      <c r="K15" s="79"/>
      <c r="L15" s="79"/>
      <c r="M15" s="93">
        <v>180000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spans="1:24" s="78" customFormat="1" ht="19.8" customHeight="1">
      <c r="A16" s="79" t="s">
        <v>240</v>
      </c>
      <c r="B16" s="109" t="s">
        <v>240</v>
      </c>
      <c r="C16" s="110" t="s">
        <v>380</v>
      </c>
      <c r="D16" s="92" t="s">
        <v>306</v>
      </c>
      <c r="E16" s="92" t="s">
        <v>248</v>
      </c>
      <c r="F16" s="92" t="s">
        <v>249</v>
      </c>
      <c r="G16" s="92" t="s">
        <v>328</v>
      </c>
      <c r="H16" s="92" t="s">
        <v>329</v>
      </c>
      <c r="I16" s="93">
        <v>1276440</v>
      </c>
      <c r="J16" s="93">
        <v>1276440</v>
      </c>
      <c r="K16" s="79"/>
      <c r="L16" s="79"/>
      <c r="M16" s="93">
        <v>1276440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spans="1:24" s="78" customFormat="1" ht="19.8" customHeight="1">
      <c r="A17" s="79" t="s">
        <v>240</v>
      </c>
      <c r="B17" s="109" t="s">
        <v>240</v>
      </c>
      <c r="C17" s="110" t="s">
        <v>380</v>
      </c>
      <c r="D17" s="92" t="s">
        <v>306</v>
      </c>
      <c r="E17" s="92" t="s">
        <v>248</v>
      </c>
      <c r="F17" s="92" t="s">
        <v>249</v>
      </c>
      <c r="G17" s="92" t="s">
        <v>328</v>
      </c>
      <c r="H17" s="92" t="s">
        <v>329</v>
      </c>
      <c r="I17" s="93">
        <v>1759728</v>
      </c>
      <c r="J17" s="93">
        <v>1759728</v>
      </c>
      <c r="K17" s="79"/>
      <c r="L17" s="79"/>
      <c r="M17" s="93">
        <v>1759728</v>
      </c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spans="1:24" s="78" customFormat="1" ht="19.8" customHeight="1">
      <c r="A18" s="79" t="s">
        <v>240</v>
      </c>
      <c r="B18" s="109" t="s">
        <v>240</v>
      </c>
      <c r="C18" s="110" t="s">
        <v>370</v>
      </c>
      <c r="D18" s="92" t="s">
        <v>307</v>
      </c>
      <c r="E18" s="92" t="s">
        <v>246</v>
      </c>
      <c r="F18" s="92" t="s">
        <v>247</v>
      </c>
      <c r="G18" s="92" t="s">
        <v>330</v>
      </c>
      <c r="H18" s="92" t="s">
        <v>331</v>
      </c>
      <c r="I18" s="93">
        <v>180000</v>
      </c>
      <c r="J18" s="93">
        <v>180000</v>
      </c>
      <c r="K18" s="79"/>
      <c r="L18" s="79"/>
      <c r="M18" s="93">
        <v>180000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spans="1:24" s="78" customFormat="1" ht="19.8" customHeight="1">
      <c r="A19" s="79" t="s">
        <v>240</v>
      </c>
      <c r="B19" s="109" t="s">
        <v>240</v>
      </c>
      <c r="C19" s="110" t="s">
        <v>367</v>
      </c>
      <c r="D19" s="92" t="s">
        <v>308</v>
      </c>
      <c r="E19" s="92" t="s">
        <v>246</v>
      </c>
      <c r="F19" s="92" t="s">
        <v>247</v>
      </c>
      <c r="G19" s="92" t="s">
        <v>332</v>
      </c>
      <c r="H19" s="92" t="s">
        <v>333</v>
      </c>
      <c r="I19" s="93">
        <v>91000</v>
      </c>
      <c r="J19" s="93">
        <v>91000</v>
      </c>
      <c r="K19" s="79"/>
      <c r="L19" s="79"/>
      <c r="M19" s="93">
        <v>91000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spans="1:24" s="78" customFormat="1" ht="19.8" customHeight="1">
      <c r="A20" s="79" t="s">
        <v>240</v>
      </c>
      <c r="B20" s="109" t="s">
        <v>240</v>
      </c>
      <c r="C20" s="110" t="s">
        <v>367</v>
      </c>
      <c r="D20" s="92" t="s">
        <v>308</v>
      </c>
      <c r="E20" s="92" t="s">
        <v>246</v>
      </c>
      <c r="F20" s="92" t="s">
        <v>247</v>
      </c>
      <c r="G20" s="92" t="s">
        <v>332</v>
      </c>
      <c r="H20" s="92" t="s">
        <v>333</v>
      </c>
      <c r="I20" s="93">
        <v>65520</v>
      </c>
      <c r="J20" s="93">
        <v>65520</v>
      </c>
      <c r="K20" s="79"/>
      <c r="L20" s="79"/>
      <c r="M20" s="93">
        <v>65520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spans="1:24" s="78" customFormat="1" ht="19.8" customHeight="1">
      <c r="A21" s="79" t="s">
        <v>240</v>
      </c>
      <c r="B21" s="109" t="s">
        <v>240</v>
      </c>
      <c r="C21" s="110" t="s">
        <v>367</v>
      </c>
      <c r="D21" s="92" t="s">
        <v>308</v>
      </c>
      <c r="E21" s="92" t="s">
        <v>246</v>
      </c>
      <c r="F21" s="92" t="s">
        <v>247</v>
      </c>
      <c r="G21" s="92" t="s">
        <v>334</v>
      </c>
      <c r="H21" s="92" t="s">
        <v>335</v>
      </c>
      <c r="I21" s="93">
        <v>218400</v>
      </c>
      <c r="J21" s="93">
        <v>218400</v>
      </c>
      <c r="K21" s="79"/>
      <c r="L21" s="79"/>
      <c r="M21" s="93">
        <v>218400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spans="1:24" s="78" customFormat="1" ht="19.8" customHeight="1">
      <c r="A22" s="79" t="s">
        <v>240</v>
      </c>
      <c r="B22" s="109" t="s">
        <v>240</v>
      </c>
      <c r="C22" s="110" t="s">
        <v>379</v>
      </c>
      <c r="D22" s="92" t="s">
        <v>309</v>
      </c>
      <c r="E22" s="92" t="s">
        <v>266</v>
      </c>
      <c r="F22" s="92" t="s">
        <v>267</v>
      </c>
      <c r="G22" s="92" t="s">
        <v>336</v>
      </c>
      <c r="H22" s="92" t="s">
        <v>337</v>
      </c>
      <c r="I22" s="93">
        <v>434000</v>
      </c>
      <c r="J22" s="93">
        <v>434000</v>
      </c>
      <c r="K22" s="79"/>
      <c r="L22" s="79"/>
      <c r="M22" s="93">
        <v>434000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spans="1:24" s="78" customFormat="1" ht="19.8" customHeight="1">
      <c r="A23" s="79" t="s">
        <v>240</v>
      </c>
      <c r="B23" s="109" t="s">
        <v>240</v>
      </c>
      <c r="C23" s="110" t="s">
        <v>379</v>
      </c>
      <c r="D23" s="92" t="s">
        <v>309</v>
      </c>
      <c r="E23" s="92" t="s">
        <v>268</v>
      </c>
      <c r="F23" s="92" t="s">
        <v>269</v>
      </c>
      <c r="G23" s="92" t="s">
        <v>338</v>
      </c>
      <c r="H23" s="92" t="s">
        <v>339</v>
      </c>
      <c r="I23" s="93">
        <v>300000</v>
      </c>
      <c r="J23" s="93">
        <v>300000</v>
      </c>
      <c r="K23" s="79"/>
      <c r="L23" s="79"/>
      <c r="M23" s="93">
        <v>300000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spans="1:24" s="78" customFormat="1" ht="19.8" customHeight="1">
      <c r="A24" s="79" t="s">
        <v>240</v>
      </c>
      <c r="B24" s="109" t="s">
        <v>240</v>
      </c>
      <c r="C24" s="110" t="s">
        <v>379</v>
      </c>
      <c r="D24" s="92" t="s">
        <v>309</v>
      </c>
      <c r="E24" s="92" t="s">
        <v>278</v>
      </c>
      <c r="F24" s="92" t="s">
        <v>279</v>
      </c>
      <c r="G24" s="92" t="s">
        <v>340</v>
      </c>
      <c r="H24" s="92" t="s">
        <v>341</v>
      </c>
      <c r="I24" s="93">
        <v>214400</v>
      </c>
      <c r="J24" s="93">
        <v>214400</v>
      </c>
      <c r="K24" s="79"/>
      <c r="L24" s="79"/>
      <c r="M24" s="93">
        <v>214400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spans="1:24" s="78" customFormat="1" ht="19.8" customHeight="1">
      <c r="A25" s="79" t="s">
        <v>240</v>
      </c>
      <c r="B25" s="109" t="s">
        <v>240</v>
      </c>
      <c r="C25" s="110" t="s">
        <v>379</v>
      </c>
      <c r="D25" s="92" t="s">
        <v>309</v>
      </c>
      <c r="E25" s="92" t="s">
        <v>282</v>
      </c>
      <c r="F25" s="92" t="s">
        <v>283</v>
      </c>
      <c r="G25" s="92" t="s">
        <v>342</v>
      </c>
      <c r="H25" s="92" t="s">
        <v>343</v>
      </c>
      <c r="I25" s="93">
        <v>180900</v>
      </c>
      <c r="J25" s="93">
        <v>180900</v>
      </c>
      <c r="K25" s="79"/>
      <c r="L25" s="79"/>
      <c r="M25" s="93">
        <v>180900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spans="1:24" s="78" customFormat="1" ht="19.8" customHeight="1">
      <c r="A26" s="79" t="s">
        <v>240</v>
      </c>
      <c r="B26" s="109" t="s">
        <v>240</v>
      </c>
      <c r="C26" s="110" t="s">
        <v>379</v>
      </c>
      <c r="D26" s="92" t="s">
        <v>309</v>
      </c>
      <c r="E26" s="92" t="s">
        <v>284</v>
      </c>
      <c r="F26" s="92" t="s">
        <v>285</v>
      </c>
      <c r="G26" s="92" t="s">
        <v>344</v>
      </c>
      <c r="H26" s="92" t="s">
        <v>345</v>
      </c>
      <c r="I26" s="93">
        <v>13959</v>
      </c>
      <c r="J26" s="93">
        <v>13959</v>
      </c>
      <c r="K26" s="79"/>
      <c r="L26" s="79"/>
      <c r="M26" s="93">
        <v>13959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spans="1:24" s="78" customFormat="1" ht="19.8" customHeight="1">
      <c r="A27" s="79" t="s">
        <v>240</v>
      </c>
      <c r="B27" s="109" t="s">
        <v>240</v>
      </c>
      <c r="C27" s="110" t="s">
        <v>379</v>
      </c>
      <c r="D27" s="92" t="s">
        <v>309</v>
      </c>
      <c r="E27" s="92" t="s">
        <v>284</v>
      </c>
      <c r="F27" s="92" t="s">
        <v>285</v>
      </c>
      <c r="G27" s="92" t="s">
        <v>344</v>
      </c>
      <c r="H27" s="92" t="s">
        <v>345</v>
      </c>
      <c r="I27" s="93">
        <v>4880</v>
      </c>
      <c r="J27" s="93">
        <v>4880</v>
      </c>
      <c r="K27" s="79"/>
      <c r="L27" s="79"/>
      <c r="M27" s="93">
        <v>4880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spans="1:24" s="78" customFormat="1" ht="19.8" customHeight="1">
      <c r="A28" s="79" t="s">
        <v>240</v>
      </c>
      <c r="B28" s="109" t="s">
        <v>240</v>
      </c>
      <c r="C28" s="110" t="s">
        <v>379</v>
      </c>
      <c r="D28" s="92" t="s">
        <v>309</v>
      </c>
      <c r="E28" s="92" t="s">
        <v>266</v>
      </c>
      <c r="F28" s="92" t="s">
        <v>267</v>
      </c>
      <c r="G28" s="92" t="s">
        <v>336</v>
      </c>
      <c r="H28" s="92" t="s">
        <v>337</v>
      </c>
      <c r="I28" s="93">
        <v>905400</v>
      </c>
      <c r="J28" s="93">
        <v>905400</v>
      </c>
      <c r="K28" s="79"/>
      <c r="L28" s="79"/>
      <c r="M28" s="93">
        <v>905400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spans="1:24" s="78" customFormat="1" ht="19.8" customHeight="1">
      <c r="A29" s="79" t="s">
        <v>240</v>
      </c>
      <c r="B29" s="109" t="s">
        <v>240</v>
      </c>
      <c r="C29" s="110" t="s">
        <v>379</v>
      </c>
      <c r="D29" s="92" t="s">
        <v>309</v>
      </c>
      <c r="E29" s="92" t="s">
        <v>280</v>
      </c>
      <c r="F29" s="92" t="s">
        <v>281</v>
      </c>
      <c r="G29" s="92" t="s">
        <v>340</v>
      </c>
      <c r="H29" s="92" t="s">
        <v>341</v>
      </c>
      <c r="I29" s="93">
        <v>446850</v>
      </c>
      <c r="J29" s="93">
        <v>446850</v>
      </c>
      <c r="K29" s="79"/>
      <c r="L29" s="79"/>
      <c r="M29" s="93">
        <v>446850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spans="1:24" s="78" customFormat="1" ht="19.8" customHeight="1">
      <c r="A30" s="79" t="s">
        <v>240</v>
      </c>
      <c r="B30" s="109" t="s">
        <v>240</v>
      </c>
      <c r="C30" s="110" t="s">
        <v>379</v>
      </c>
      <c r="D30" s="92" t="s">
        <v>309</v>
      </c>
      <c r="E30" s="92" t="s">
        <v>282</v>
      </c>
      <c r="F30" s="92" t="s">
        <v>283</v>
      </c>
      <c r="G30" s="92" t="s">
        <v>342</v>
      </c>
      <c r="H30" s="92" t="s">
        <v>343</v>
      </c>
      <c r="I30" s="93">
        <v>339200</v>
      </c>
      <c r="J30" s="93">
        <v>339200</v>
      </c>
      <c r="K30" s="79"/>
      <c r="L30" s="79"/>
      <c r="M30" s="93">
        <v>339200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spans="1:24" s="78" customFormat="1" ht="19.8" customHeight="1">
      <c r="A31" s="79" t="s">
        <v>240</v>
      </c>
      <c r="B31" s="109" t="s">
        <v>240</v>
      </c>
      <c r="C31" s="110" t="s">
        <v>379</v>
      </c>
      <c r="D31" s="92" t="s">
        <v>309</v>
      </c>
      <c r="E31" s="92" t="s">
        <v>248</v>
      </c>
      <c r="F31" s="92" t="s">
        <v>249</v>
      </c>
      <c r="G31" s="92" t="s">
        <v>344</v>
      </c>
      <c r="H31" s="92" t="s">
        <v>345</v>
      </c>
      <c r="I31" s="93">
        <v>40500</v>
      </c>
      <c r="J31" s="93">
        <v>40500</v>
      </c>
      <c r="K31" s="79"/>
      <c r="L31" s="79"/>
      <c r="M31" s="93">
        <v>40500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spans="1:24" s="78" customFormat="1" ht="19.8" customHeight="1">
      <c r="A32" s="79" t="s">
        <v>240</v>
      </c>
      <c r="B32" s="109" t="s">
        <v>240</v>
      </c>
      <c r="C32" s="110" t="s">
        <v>379</v>
      </c>
      <c r="D32" s="92" t="s">
        <v>309</v>
      </c>
      <c r="E32" s="92" t="s">
        <v>284</v>
      </c>
      <c r="F32" s="92" t="s">
        <v>285</v>
      </c>
      <c r="G32" s="92" t="s">
        <v>344</v>
      </c>
      <c r="H32" s="92" t="s">
        <v>345</v>
      </c>
      <c r="I32" s="93">
        <v>27401</v>
      </c>
      <c r="J32" s="93">
        <v>27401</v>
      </c>
      <c r="K32" s="79"/>
      <c r="L32" s="79"/>
      <c r="M32" s="93">
        <v>27401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spans="1:24" s="78" customFormat="1" ht="19.8" customHeight="1">
      <c r="A33" s="79" t="s">
        <v>240</v>
      </c>
      <c r="B33" s="109" t="s">
        <v>240</v>
      </c>
      <c r="C33" s="110" t="s">
        <v>379</v>
      </c>
      <c r="D33" s="92" t="s">
        <v>309</v>
      </c>
      <c r="E33" s="92" t="s">
        <v>284</v>
      </c>
      <c r="F33" s="92" t="s">
        <v>285</v>
      </c>
      <c r="G33" s="92" t="s">
        <v>344</v>
      </c>
      <c r="H33" s="92" t="s">
        <v>345</v>
      </c>
      <c r="I33" s="93">
        <v>21060</v>
      </c>
      <c r="J33" s="93">
        <v>21060</v>
      </c>
      <c r="K33" s="79"/>
      <c r="L33" s="79"/>
      <c r="M33" s="93">
        <v>21060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spans="1:24" s="78" customFormat="1" ht="19.8" customHeight="1">
      <c r="A34" s="79" t="s">
        <v>240</v>
      </c>
      <c r="B34" s="109" t="s">
        <v>240</v>
      </c>
      <c r="C34" s="110" t="s">
        <v>368</v>
      </c>
      <c r="D34" s="92" t="s">
        <v>310</v>
      </c>
      <c r="E34" s="92" t="s">
        <v>246</v>
      </c>
      <c r="F34" s="92" t="s">
        <v>247</v>
      </c>
      <c r="G34" s="92" t="s">
        <v>346</v>
      </c>
      <c r="H34" s="92" t="s">
        <v>347</v>
      </c>
      <c r="I34" s="93">
        <v>4800</v>
      </c>
      <c r="J34" s="93">
        <v>4800</v>
      </c>
      <c r="K34" s="79"/>
      <c r="L34" s="79"/>
      <c r="M34" s="93">
        <v>4800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spans="1:24" s="78" customFormat="1" ht="19.8" customHeight="1">
      <c r="A35" s="79" t="s">
        <v>240</v>
      </c>
      <c r="B35" s="109" t="s">
        <v>240</v>
      </c>
      <c r="C35" s="110" t="s">
        <v>368</v>
      </c>
      <c r="D35" s="92" t="s">
        <v>310</v>
      </c>
      <c r="E35" s="92" t="s">
        <v>246</v>
      </c>
      <c r="F35" s="92" t="s">
        <v>247</v>
      </c>
      <c r="G35" s="92" t="s">
        <v>346</v>
      </c>
      <c r="H35" s="92" t="s">
        <v>347</v>
      </c>
      <c r="I35" s="93">
        <v>4800</v>
      </c>
      <c r="J35" s="93">
        <v>4800</v>
      </c>
      <c r="K35" s="79"/>
      <c r="L35" s="79"/>
      <c r="M35" s="93">
        <v>4800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spans="1:24" s="78" customFormat="1" ht="19.8" customHeight="1">
      <c r="A36" s="79" t="s">
        <v>240</v>
      </c>
      <c r="B36" s="109" t="s">
        <v>240</v>
      </c>
      <c r="C36" s="110" t="s">
        <v>368</v>
      </c>
      <c r="D36" s="92" t="s">
        <v>310</v>
      </c>
      <c r="E36" s="92" t="s">
        <v>246</v>
      </c>
      <c r="F36" s="92" t="s">
        <v>247</v>
      </c>
      <c r="G36" s="92" t="s">
        <v>346</v>
      </c>
      <c r="H36" s="92" t="s">
        <v>347</v>
      </c>
      <c r="I36" s="93">
        <v>4800</v>
      </c>
      <c r="J36" s="93">
        <v>4800</v>
      </c>
      <c r="K36" s="79"/>
      <c r="L36" s="79"/>
      <c r="M36" s="93">
        <v>4800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s="78" customFormat="1" ht="19.8" customHeight="1">
      <c r="A37" s="79" t="s">
        <v>240</v>
      </c>
      <c r="B37" s="109" t="s">
        <v>240</v>
      </c>
      <c r="C37" s="110" t="s">
        <v>368</v>
      </c>
      <c r="D37" s="92" t="s">
        <v>310</v>
      </c>
      <c r="E37" s="92" t="s">
        <v>246</v>
      </c>
      <c r="F37" s="92" t="s">
        <v>247</v>
      </c>
      <c r="G37" s="92" t="s">
        <v>346</v>
      </c>
      <c r="H37" s="92" t="s">
        <v>347</v>
      </c>
      <c r="I37" s="93">
        <v>4800</v>
      </c>
      <c r="J37" s="93">
        <v>4800</v>
      </c>
      <c r="K37" s="79"/>
      <c r="L37" s="79"/>
      <c r="M37" s="93">
        <v>4800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s="78" customFormat="1" ht="19.8" customHeight="1">
      <c r="A38" s="79" t="s">
        <v>240</v>
      </c>
      <c r="B38" s="109" t="s">
        <v>240</v>
      </c>
      <c r="C38" s="110" t="s">
        <v>368</v>
      </c>
      <c r="D38" s="92" t="s">
        <v>310</v>
      </c>
      <c r="E38" s="92" t="s">
        <v>246</v>
      </c>
      <c r="F38" s="92" t="s">
        <v>247</v>
      </c>
      <c r="G38" s="92" t="s">
        <v>346</v>
      </c>
      <c r="H38" s="92" t="s">
        <v>347</v>
      </c>
      <c r="I38" s="93">
        <v>4800</v>
      </c>
      <c r="J38" s="93">
        <v>4800</v>
      </c>
      <c r="K38" s="79"/>
      <c r="L38" s="79"/>
      <c r="M38" s="93">
        <v>4800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s="78" customFormat="1" ht="19.8" customHeight="1">
      <c r="A39" s="79" t="s">
        <v>240</v>
      </c>
      <c r="B39" s="109" t="s">
        <v>240</v>
      </c>
      <c r="C39" s="110" t="s">
        <v>368</v>
      </c>
      <c r="D39" s="92" t="s">
        <v>310</v>
      </c>
      <c r="E39" s="92" t="s">
        <v>246</v>
      </c>
      <c r="F39" s="92" t="s">
        <v>247</v>
      </c>
      <c r="G39" s="92" t="s">
        <v>346</v>
      </c>
      <c r="H39" s="92" t="s">
        <v>347</v>
      </c>
      <c r="I39" s="93">
        <v>4800</v>
      </c>
      <c r="J39" s="93">
        <v>4800</v>
      </c>
      <c r="K39" s="79"/>
      <c r="L39" s="79"/>
      <c r="M39" s="93">
        <v>4800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s="78" customFormat="1" ht="19.8" customHeight="1">
      <c r="A40" s="79" t="s">
        <v>240</v>
      </c>
      <c r="B40" s="109" t="s">
        <v>240</v>
      </c>
      <c r="C40" s="110" t="s">
        <v>368</v>
      </c>
      <c r="D40" s="92" t="s">
        <v>310</v>
      </c>
      <c r="E40" s="92" t="s">
        <v>246</v>
      </c>
      <c r="F40" s="92" t="s">
        <v>247</v>
      </c>
      <c r="G40" s="92" t="s">
        <v>346</v>
      </c>
      <c r="H40" s="92" t="s">
        <v>347</v>
      </c>
      <c r="I40" s="93">
        <v>4800</v>
      </c>
      <c r="J40" s="93">
        <v>4800</v>
      </c>
      <c r="K40" s="79"/>
      <c r="L40" s="79"/>
      <c r="M40" s="93">
        <v>4800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spans="1:24" s="78" customFormat="1" ht="19.8" customHeight="1">
      <c r="A41" s="79" t="s">
        <v>240</v>
      </c>
      <c r="B41" s="109" t="s">
        <v>240</v>
      </c>
      <c r="C41" s="110" t="s">
        <v>368</v>
      </c>
      <c r="D41" s="92" t="s">
        <v>310</v>
      </c>
      <c r="E41" s="92" t="s">
        <v>246</v>
      </c>
      <c r="F41" s="92" t="s">
        <v>247</v>
      </c>
      <c r="G41" s="92" t="s">
        <v>346</v>
      </c>
      <c r="H41" s="92" t="s">
        <v>347</v>
      </c>
      <c r="I41" s="93">
        <v>4800</v>
      </c>
      <c r="J41" s="93">
        <v>4800</v>
      </c>
      <c r="K41" s="79"/>
      <c r="L41" s="79"/>
      <c r="M41" s="93">
        <v>4800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spans="1:24" s="78" customFormat="1" ht="19.8" customHeight="1">
      <c r="A42" s="79" t="s">
        <v>240</v>
      </c>
      <c r="B42" s="109" t="s">
        <v>240</v>
      </c>
      <c r="C42" s="110" t="s">
        <v>368</v>
      </c>
      <c r="D42" s="92" t="s">
        <v>310</v>
      </c>
      <c r="E42" s="92" t="s">
        <v>246</v>
      </c>
      <c r="F42" s="92" t="s">
        <v>247</v>
      </c>
      <c r="G42" s="92" t="s">
        <v>346</v>
      </c>
      <c r="H42" s="92" t="s">
        <v>347</v>
      </c>
      <c r="I42" s="93">
        <v>4800</v>
      </c>
      <c r="J42" s="93">
        <v>4800</v>
      </c>
      <c r="K42" s="79"/>
      <c r="L42" s="79"/>
      <c r="M42" s="93">
        <v>4800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spans="1:24" s="78" customFormat="1" ht="19.8" customHeight="1">
      <c r="A43" s="79" t="s">
        <v>240</v>
      </c>
      <c r="B43" s="109" t="s">
        <v>240</v>
      </c>
      <c r="C43" s="110" t="s">
        <v>368</v>
      </c>
      <c r="D43" s="92" t="s">
        <v>310</v>
      </c>
      <c r="E43" s="92" t="s">
        <v>246</v>
      </c>
      <c r="F43" s="92" t="s">
        <v>247</v>
      </c>
      <c r="G43" s="92" t="s">
        <v>346</v>
      </c>
      <c r="H43" s="92" t="s">
        <v>347</v>
      </c>
      <c r="I43" s="93">
        <v>4800</v>
      </c>
      <c r="J43" s="93">
        <v>4800</v>
      </c>
      <c r="K43" s="79"/>
      <c r="L43" s="79"/>
      <c r="M43" s="93">
        <v>4800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spans="1:24" s="78" customFormat="1" ht="19.8" customHeight="1">
      <c r="A44" s="79" t="s">
        <v>240</v>
      </c>
      <c r="B44" s="109" t="s">
        <v>240</v>
      </c>
      <c r="C44" s="110" t="s">
        <v>368</v>
      </c>
      <c r="D44" s="92" t="s">
        <v>310</v>
      </c>
      <c r="E44" s="92" t="s">
        <v>246</v>
      </c>
      <c r="F44" s="92" t="s">
        <v>247</v>
      </c>
      <c r="G44" s="92" t="s">
        <v>346</v>
      </c>
      <c r="H44" s="92" t="s">
        <v>347</v>
      </c>
      <c r="I44" s="93">
        <v>4800</v>
      </c>
      <c r="J44" s="93">
        <v>4800</v>
      </c>
      <c r="K44" s="79"/>
      <c r="L44" s="79"/>
      <c r="M44" s="93">
        <v>4800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spans="1:24" s="78" customFormat="1" ht="19.8" customHeight="1">
      <c r="A45" s="79" t="s">
        <v>240</v>
      </c>
      <c r="B45" s="109" t="s">
        <v>240</v>
      </c>
      <c r="C45" s="110" t="s">
        <v>368</v>
      </c>
      <c r="D45" s="92" t="s">
        <v>310</v>
      </c>
      <c r="E45" s="92" t="s">
        <v>246</v>
      </c>
      <c r="F45" s="92" t="s">
        <v>247</v>
      </c>
      <c r="G45" s="92" t="s">
        <v>346</v>
      </c>
      <c r="H45" s="92" t="s">
        <v>347</v>
      </c>
      <c r="I45" s="93">
        <v>4800</v>
      </c>
      <c r="J45" s="93">
        <v>4800</v>
      </c>
      <c r="K45" s="79"/>
      <c r="L45" s="79"/>
      <c r="M45" s="93">
        <v>4800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spans="1:24" s="78" customFormat="1" ht="19.8" customHeight="1">
      <c r="A46" s="79" t="s">
        <v>240</v>
      </c>
      <c r="B46" s="109" t="s">
        <v>240</v>
      </c>
      <c r="C46" s="110" t="s">
        <v>368</v>
      </c>
      <c r="D46" s="92" t="s">
        <v>310</v>
      </c>
      <c r="E46" s="92" t="s">
        <v>246</v>
      </c>
      <c r="F46" s="92" t="s">
        <v>247</v>
      </c>
      <c r="G46" s="92" t="s">
        <v>346</v>
      </c>
      <c r="H46" s="92" t="s">
        <v>347</v>
      </c>
      <c r="I46" s="93">
        <v>4800</v>
      </c>
      <c r="J46" s="93">
        <v>4800</v>
      </c>
      <c r="K46" s="79"/>
      <c r="L46" s="79"/>
      <c r="M46" s="93">
        <v>4800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s="78" customFormat="1" ht="19.8" customHeight="1">
      <c r="A47" s="79" t="s">
        <v>240</v>
      </c>
      <c r="B47" s="109" t="s">
        <v>240</v>
      </c>
      <c r="C47" s="110" t="s">
        <v>368</v>
      </c>
      <c r="D47" s="92" t="s">
        <v>310</v>
      </c>
      <c r="E47" s="92" t="s">
        <v>246</v>
      </c>
      <c r="F47" s="92" t="s">
        <v>247</v>
      </c>
      <c r="G47" s="92" t="s">
        <v>346</v>
      </c>
      <c r="H47" s="92" t="s">
        <v>347</v>
      </c>
      <c r="I47" s="93">
        <v>4800</v>
      </c>
      <c r="J47" s="93">
        <v>4800</v>
      </c>
      <c r="K47" s="79"/>
      <c r="L47" s="79"/>
      <c r="M47" s="93">
        <v>4800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spans="1:24" s="78" customFormat="1" ht="19.8" customHeight="1">
      <c r="A48" s="79" t="s">
        <v>240</v>
      </c>
      <c r="B48" s="109" t="s">
        <v>240</v>
      </c>
      <c r="C48" s="110" t="s">
        <v>368</v>
      </c>
      <c r="D48" s="92" t="s">
        <v>310</v>
      </c>
      <c r="E48" s="92" t="s">
        <v>246</v>
      </c>
      <c r="F48" s="92" t="s">
        <v>247</v>
      </c>
      <c r="G48" s="92" t="s">
        <v>346</v>
      </c>
      <c r="H48" s="92" t="s">
        <v>347</v>
      </c>
      <c r="I48" s="93">
        <v>4800</v>
      </c>
      <c r="J48" s="93">
        <v>4800</v>
      </c>
      <c r="K48" s="79"/>
      <c r="L48" s="79"/>
      <c r="M48" s="93">
        <v>4800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spans="1:24" s="78" customFormat="1" ht="19.8" customHeight="1">
      <c r="A49" s="79" t="s">
        <v>240</v>
      </c>
      <c r="B49" s="109" t="s">
        <v>240</v>
      </c>
      <c r="C49" s="110" t="s">
        <v>368</v>
      </c>
      <c r="D49" s="92" t="s">
        <v>310</v>
      </c>
      <c r="E49" s="92" t="s">
        <v>246</v>
      </c>
      <c r="F49" s="92" t="s">
        <v>247</v>
      </c>
      <c r="G49" s="92" t="s">
        <v>346</v>
      </c>
      <c r="H49" s="92" t="s">
        <v>347</v>
      </c>
      <c r="I49" s="93">
        <v>4800</v>
      </c>
      <c r="J49" s="93">
        <v>4800</v>
      </c>
      <c r="K49" s="79"/>
      <c r="L49" s="79"/>
      <c r="M49" s="93">
        <v>4800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spans="1:24" s="78" customFormat="1" ht="19.8" customHeight="1">
      <c r="A50" s="79" t="s">
        <v>240</v>
      </c>
      <c r="B50" s="109" t="s">
        <v>240</v>
      </c>
      <c r="C50" s="110" t="s">
        <v>368</v>
      </c>
      <c r="D50" s="92" t="s">
        <v>310</v>
      </c>
      <c r="E50" s="92" t="s">
        <v>246</v>
      </c>
      <c r="F50" s="92" t="s">
        <v>247</v>
      </c>
      <c r="G50" s="92" t="s">
        <v>346</v>
      </c>
      <c r="H50" s="92" t="s">
        <v>347</v>
      </c>
      <c r="I50" s="93">
        <v>4800</v>
      </c>
      <c r="J50" s="93">
        <v>4800</v>
      </c>
      <c r="K50" s="79"/>
      <c r="L50" s="79"/>
      <c r="M50" s="93">
        <v>4800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spans="1:24" s="78" customFormat="1" ht="19.8" customHeight="1">
      <c r="A51" s="79" t="s">
        <v>240</v>
      </c>
      <c r="B51" s="109" t="s">
        <v>240</v>
      </c>
      <c r="C51" s="110" t="s">
        <v>368</v>
      </c>
      <c r="D51" s="92" t="s">
        <v>310</v>
      </c>
      <c r="E51" s="92" t="s">
        <v>246</v>
      </c>
      <c r="F51" s="92" t="s">
        <v>247</v>
      </c>
      <c r="G51" s="92" t="s">
        <v>346</v>
      </c>
      <c r="H51" s="92" t="s">
        <v>347</v>
      </c>
      <c r="I51" s="93">
        <v>4800</v>
      </c>
      <c r="J51" s="93">
        <v>4800</v>
      </c>
      <c r="K51" s="79"/>
      <c r="L51" s="79"/>
      <c r="M51" s="93">
        <v>4800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spans="1:24" s="78" customFormat="1" ht="19.8" customHeight="1">
      <c r="A52" s="79" t="s">
        <v>240</v>
      </c>
      <c r="B52" s="109" t="s">
        <v>240</v>
      </c>
      <c r="C52" s="110" t="s">
        <v>368</v>
      </c>
      <c r="D52" s="92" t="s">
        <v>310</v>
      </c>
      <c r="E52" s="92" t="s">
        <v>246</v>
      </c>
      <c r="F52" s="92" t="s">
        <v>247</v>
      </c>
      <c r="G52" s="92" t="s">
        <v>346</v>
      </c>
      <c r="H52" s="92" t="s">
        <v>347</v>
      </c>
      <c r="I52" s="93">
        <v>7200</v>
      </c>
      <c r="J52" s="93">
        <v>7200</v>
      </c>
      <c r="K52" s="79"/>
      <c r="L52" s="79"/>
      <c r="M52" s="93">
        <v>7200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spans="1:24" s="78" customFormat="1" ht="19.8" customHeight="1">
      <c r="A53" s="79" t="s">
        <v>240</v>
      </c>
      <c r="B53" s="109" t="s">
        <v>240</v>
      </c>
      <c r="C53" s="110" t="s">
        <v>368</v>
      </c>
      <c r="D53" s="92" t="s">
        <v>310</v>
      </c>
      <c r="E53" s="92" t="s">
        <v>246</v>
      </c>
      <c r="F53" s="92" t="s">
        <v>247</v>
      </c>
      <c r="G53" s="92" t="s">
        <v>346</v>
      </c>
      <c r="H53" s="92" t="s">
        <v>347</v>
      </c>
      <c r="I53" s="93">
        <v>7200</v>
      </c>
      <c r="J53" s="93">
        <v>7200</v>
      </c>
      <c r="K53" s="79"/>
      <c r="L53" s="79"/>
      <c r="M53" s="93">
        <v>7200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spans="1:24" s="78" customFormat="1" ht="19.8" customHeight="1">
      <c r="A54" s="79" t="s">
        <v>240</v>
      </c>
      <c r="B54" s="109" t="s">
        <v>240</v>
      </c>
      <c r="C54" s="110" t="s">
        <v>368</v>
      </c>
      <c r="D54" s="92" t="s">
        <v>310</v>
      </c>
      <c r="E54" s="92" t="s">
        <v>246</v>
      </c>
      <c r="F54" s="92" t="s">
        <v>247</v>
      </c>
      <c r="G54" s="92" t="s">
        <v>346</v>
      </c>
      <c r="H54" s="92" t="s">
        <v>347</v>
      </c>
      <c r="I54" s="93">
        <v>7200</v>
      </c>
      <c r="J54" s="93">
        <v>7200</v>
      </c>
      <c r="K54" s="79"/>
      <c r="L54" s="79"/>
      <c r="M54" s="93">
        <v>7200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spans="1:24" s="78" customFormat="1" ht="19.8" customHeight="1">
      <c r="A55" s="79" t="s">
        <v>240</v>
      </c>
      <c r="B55" s="109" t="s">
        <v>240</v>
      </c>
      <c r="C55" s="110" t="s">
        <v>368</v>
      </c>
      <c r="D55" s="92" t="s">
        <v>310</v>
      </c>
      <c r="E55" s="92" t="s">
        <v>246</v>
      </c>
      <c r="F55" s="92" t="s">
        <v>247</v>
      </c>
      <c r="G55" s="92" t="s">
        <v>346</v>
      </c>
      <c r="H55" s="92" t="s">
        <v>347</v>
      </c>
      <c r="I55" s="93">
        <v>7200</v>
      </c>
      <c r="J55" s="93">
        <v>7200</v>
      </c>
      <c r="K55" s="79"/>
      <c r="L55" s="79"/>
      <c r="M55" s="93">
        <v>7200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spans="1:24" s="78" customFormat="1" ht="19.8" customHeight="1">
      <c r="A56" s="79" t="s">
        <v>240</v>
      </c>
      <c r="B56" s="109" t="s">
        <v>240</v>
      </c>
      <c r="C56" s="110" t="s">
        <v>368</v>
      </c>
      <c r="D56" s="92" t="s">
        <v>310</v>
      </c>
      <c r="E56" s="92" t="s">
        <v>246</v>
      </c>
      <c r="F56" s="92" t="s">
        <v>247</v>
      </c>
      <c r="G56" s="92" t="s">
        <v>346</v>
      </c>
      <c r="H56" s="92" t="s">
        <v>347</v>
      </c>
      <c r="I56" s="93">
        <v>4800</v>
      </c>
      <c r="J56" s="93">
        <v>4800</v>
      </c>
      <c r="K56" s="79"/>
      <c r="L56" s="79"/>
      <c r="M56" s="93">
        <v>4800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spans="1:24" s="78" customFormat="1" ht="19.8" customHeight="1">
      <c r="A57" s="79" t="s">
        <v>240</v>
      </c>
      <c r="B57" s="109" t="s">
        <v>240</v>
      </c>
      <c r="C57" s="110" t="s">
        <v>376</v>
      </c>
      <c r="D57" s="92" t="s">
        <v>311</v>
      </c>
      <c r="E57" s="92" t="s">
        <v>262</v>
      </c>
      <c r="F57" s="92" t="s">
        <v>263</v>
      </c>
      <c r="G57" s="92" t="s">
        <v>346</v>
      </c>
      <c r="H57" s="92" t="s">
        <v>347</v>
      </c>
      <c r="I57" s="93">
        <v>176400</v>
      </c>
      <c r="J57" s="93">
        <v>176400</v>
      </c>
      <c r="K57" s="79"/>
      <c r="L57" s="79"/>
      <c r="M57" s="93">
        <v>176400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spans="1:24" s="78" customFormat="1" ht="19.8" customHeight="1">
      <c r="A58" s="79" t="s">
        <v>240</v>
      </c>
      <c r="B58" s="109" t="s">
        <v>240</v>
      </c>
      <c r="C58" s="110" t="s">
        <v>376</v>
      </c>
      <c r="D58" s="92" t="s">
        <v>311</v>
      </c>
      <c r="E58" s="92" t="s">
        <v>264</v>
      </c>
      <c r="F58" s="92" t="s">
        <v>265</v>
      </c>
      <c r="G58" s="92" t="s">
        <v>346</v>
      </c>
      <c r="H58" s="92" t="s">
        <v>347</v>
      </c>
      <c r="I58" s="93">
        <v>163200</v>
      </c>
      <c r="J58" s="93">
        <v>163200</v>
      </c>
      <c r="K58" s="79"/>
      <c r="L58" s="79"/>
      <c r="M58" s="93">
        <v>163200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spans="1:24" s="78" customFormat="1" ht="19.8" customHeight="1">
      <c r="A59" s="79" t="s">
        <v>240</v>
      </c>
      <c r="B59" s="109" t="s">
        <v>240</v>
      </c>
      <c r="C59" s="110" t="s">
        <v>377</v>
      </c>
      <c r="D59" s="92" t="s">
        <v>312</v>
      </c>
      <c r="E59" s="92" t="s">
        <v>246</v>
      </c>
      <c r="F59" s="92" t="s">
        <v>247</v>
      </c>
      <c r="G59" s="92" t="s">
        <v>346</v>
      </c>
      <c r="H59" s="92" t="s">
        <v>347</v>
      </c>
      <c r="I59" s="93">
        <v>2640</v>
      </c>
      <c r="J59" s="93">
        <v>2640</v>
      </c>
      <c r="K59" s="79"/>
      <c r="L59" s="79"/>
      <c r="M59" s="93">
        <v>2640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spans="1:24" s="78" customFormat="1" ht="19.8" customHeight="1">
      <c r="A60" s="79" t="s">
        <v>240</v>
      </c>
      <c r="B60" s="109" t="s">
        <v>240</v>
      </c>
      <c r="C60" s="110" t="s">
        <v>377</v>
      </c>
      <c r="D60" s="92" t="s">
        <v>312</v>
      </c>
      <c r="E60" s="92" t="s">
        <v>246</v>
      </c>
      <c r="F60" s="92" t="s">
        <v>247</v>
      </c>
      <c r="G60" s="92" t="s">
        <v>346</v>
      </c>
      <c r="H60" s="92" t="s">
        <v>347</v>
      </c>
      <c r="I60" s="93">
        <v>2640</v>
      </c>
      <c r="J60" s="93">
        <v>2640</v>
      </c>
      <c r="K60" s="79"/>
      <c r="L60" s="79"/>
      <c r="M60" s="93">
        <v>2640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spans="1:24" s="78" customFormat="1" ht="19.8" customHeight="1">
      <c r="A61" s="79" t="s">
        <v>240</v>
      </c>
      <c r="B61" s="109" t="s">
        <v>240</v>
      </c>
      <c r="C61" s="110" t="s">
        <v>377</v>
      </c>
      <c r="D61" s="92" t="s">
        <v>312</v>
      </c>
      <c r="E61" s="92" t="s">
        <v>246</v>
      </c>
      <c r="F61" s="92" t="s">
        <v>247</v>
      </c>
      <c r="G61" s="92" t="s">
        <v>346</v>
      </c>
      <c r="H61" s="92" t="s">
        <v>347</v>
      </c>
      <c r="I61" s="93">
        <v>11280</v>
      </c>
      <c r="J61" s="93">
        <v>11280</v>
      </c>
      <c r="K61" s="79"/>
      <c r="L61" s="79"/>
      <c r="M61" s="93">
        <v>11280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spans="1:24" s="78" customFormat="1" ht="19.8" customHeight="1">
      <c r="A62" s="79" t="s">
        <v>240</v>
      </c>
      <c r="B62" s="109" t="s">
        <v>240</v>
      </c>
      <c r="C62" s="110" t="s">
        <v>377</v>
      </c>
      <c r="D62" s="92" t="s">
        <v>312</v>
      </c>
      <c r="E62" s="92" t="s">
        <v>246</v>
      </c>
      <c r="F62" s="92" t="s">
        <v>247</v>
      </c>
      <c r="G62" s="92" t="s">
        <v>346</v>
      </c>
      <c r="H62" s="92" t="s">
        <v>347</v>
      </c>
      <c r="I62" s="93">
        <v>44160</v>
      </c>
      <c r="J62" s="93">
        <v>44160</v>
      </c>
      <c r="K62" s="79"/>
      <c r="L62" s="79"/>
      <c r="M62" s="93">
        <v>44160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spans="1:24" s="78" customFormat="1" ht="19.8" customHeight="1">
      <c r="A63" s="79" t="s">
        <v>240</v>
      </c>
      <c r="B63" s="109" t="s">
        <v>240</v>
      </c>
      <c r="C63" s="110" t="s">
        <v>377</v>
      </c>
      <c r="D63" s="92" t="s">
        <v>312</v>
      </c>
      <c r="E63" s="92" t="s">
        <v>290</v>
      </c>
      <c r="F63" s="92" t="s">
        <v>291</v>
      </c>
      <c r="G63" s="92" t="s">
        <v>346</v>
      </c>
      <c r="H63" s="92" t="s">
        <v>347</v>
      </c>
      <c r="I63" s="93">
        <v>3148344</v>
      </c>
      <c r="J63" s="93">
        <v>3148344</v>
      </c>
      <c r="K63" s="79"/>
      <c r="L63" s="79"/>
      <c r="M63" s="93">
        <v>3148344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spans="1:24" s="78" customFormat="1" ht="19.8" customHeight="1">
      <c r="A64" s="79" t="s">
        <v>240</v>
      </c>
      <c r="B64" s="109" t="s">
        <v>240</v>
      </c>
      <c r="C64" s="110" t="s">
        <v>377</v>
      </c>
      <c r="D64" s="92" t="s">
        <v>312</v>
      </c>
      <c r="E64" s="92" t="s">
        <v>290</v>
      </c>
      <c r="F64" s="92" t="s">
        <v>291</v>
      </c>
      <c r="G64" s="92" t="s">
        <v>346</v>
      </c>
      <c r="H64" s="92" t="s">
        <v>347</v>
      </c>
      <c r="I64" s="93">
        <v>7929486</v>
      </c>
      <c r="J64" s="93">
        <v>7929486</v>
      </c>
      <c r="K64" s="79"/>
      <c r="L64" s="79"/>
      <c r="M64" s="93">
        <v>7929486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spans="1:24" s="78" customFormat="1" ht="19.8" customHeight="1">
      <c r="A65" s="79" t="s">
        <v>240</v>
      </c>
      <c r="B65" s="109" t="s">
        <v>240</v>
      </c>
      <c r="C65" s="110" t="s">
        <v>375</v>
      </c>
      <c r="D65" s="92" t="s">
        <v>313</v>
      </c>
      <c r="E65" s="92" t="s">
        <v>246</v>
      </c>
      <c r="F65" s="92" t="s">
        <v>247</v>
      </c>
      <c r="G65" s="92" t="s">
        <v>326</v>
      </c>
      <c r="H65" s="92" t="s">
        <v>327</v>
      </c>
      <c r="I65" s="93">
        <v>493920</v>
      </c>
      <c r="J65" s="93">
        <v>493920</v>
      </c>
      <c r="K65" s="79"/>
      <c r="L65" s="79"/>
      <c r="M65" s="93">
        <v>493920</v>
      </c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spans="1:24" s="78" customFormat="1" ht="19.8" customHeight="1">
      <c r="A66" s="79" t="s">
        <v>240</v>
      </c>
      <c r="B66" s="109" t="s">
        <v>240</v>
      </c>
      <c r="C66" s="110" t="s">
        <v>375</v>
      </c>
      <c r="D66" s="92" t="s">
        <v>313</v>
      </c>
      <c r="E66" s="92" t="s">
        <v>246</v>
      </c>
      <c r="F66" s="92" t="s">
        <v>247</v>
      </c>
      <c r="G66" s="92" t="s">
        <v>326</v>
      </c>
      <c r="H66" s="92" t="s">
        <v>327</v>
      </c>
      <c r="I66" s="93">
        <v>440000</v>
      </c>
      <c r="J66" s="93">
        <v>440000</v>
      </c>
      <c r="K66" s="79"/>
      <c r="L66" s="79"/>
      <c r="M66" s="93">
        <v>440000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</row>
    <row r="67" spans="1:24" s="78" customFormat="1" ht="19.8" customHeight="1">
      <c r="A67" s="79" t="s">
        <v>240</v>
      </c>
      <c r="B67" s="109" t="s">
        <v>240</v>
      </c>
      <c r="C67" s="110" t="s">
        <v>378</v>
      </c>
      <c r="D67" s="92" t="s">
        <v>314</v>
      </c>
      <c r="E67" s="92" t="s">
        <v>246</v>
      </c>
      <c r="F67" s="92" t="s">
        <v>247</v>
      </c>
      <c r="G67" s="92" t="s">
        <v>348</v>
      </c>
      <c r="H67" s="92" t="s">
        <v>349</v>
      </c>
      <c r="I67" s="93">
        <v>219720</v>
      </c>
      <c r="J67" s="93">
        <v>219720</v>
      </c>
      <c r="K67" s="79"/>
      <c r="L67" s="79"/>
      <c r="M67" s="93">
        <v>219720</v>
      </c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</row>
    <row r="68" spans="1:24" s="78" customFormat="1" ht="19.8" customHeight="1">
      <c r="A68" s="79" t="s">
        <v>240</v>
      </c>
      <c r="B68" s="109" t="s">
        <v>240</v>
      </c>
      <c r="C68" s="110" t="s">
        <v>378</v>
      </c>
      <c r="D68" s="92" t="s">
        <v>314</v>
      </c>
      <c r="E68" s="92" t="s">
        <v>246</v>
      </c>
      <c r="F68" s="92" t="s">
        <v>247</v>
      </c>
      <c r="G68" s="92" t="s">
        <v>348</v>
      </c>
      <c r="H68" s="92" t="s">
        <v>349</v>
      </c>
      <c r="I68" s="93">
        <v>1128400</v>
      </c>
      <c r="J68" s="93">
        <v>1128400</v>
      </c>
      <c r="K68" s="79"/>
      <c r="L68" s="79"/>
      <c r="M68" s="93">
        <v>1128400</v>
      </c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</row>
    <row r="69" spans="1:24" s="78" customFormat="1" ht="19.8" customHeight="1">
      <c r="A69" s="79" t="s">
        <v>240</v>
      </c>
      <c r="B69" s="109" t="s">
        <v>240</v>
      </c>
      <c r="C69" s="110" t="s">
        <v>378</v>
      </c>
      <c r="D69" s="92" t="s">
        <v>314</v>
      </c>
      <c r="E69" s="92" t="s">
        <v>246</v>
      </c>
      <c r="F69" s="92" t="s">
        <v>247</v>
      </c>
      <c r="G69" s="92" t="s">
        <v>348</v>
      </c>
      <c r="H69" s="92" t="s">
        <v>349</v>
      </c>
      <c r="I69" s="93">
        <v>4394400</v>
      </c>
      <c r="J69" s="93">
        <v>4394400</v>
      </c>
      <c r="K69" s="79"/>
      <c r="L69" s="79"/>
      <c r="M69" s="93">
        <v>4394400</v>
      </c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</row>
    <row r="70" spans="1:24" s="78" customFormat="1" ht="19.8" customHeight="1">
      <c r="A70" s="79" t="s">
        <v>240</v>
      </c>
      <c r="B70" s="109" t="s">
        <v>240</v>
      </c>
      <c r="C70" s="110" t="s">
        <v>373</v>
      </c>
      <c r="D70" s="92" t="s">
        <v>299</v>
      </c>
      <c r="E70" s="92" t="s">
        <v>298</v>
      </c>
      <c r="F70" s="92" t="s">
        <v>299</v>
      </c>
      <c r="G70" s="92" t="s">
        <v>324</v>
      </c>
      <c r="H70" s="92" t="s">
        <v>325</v>
      </c>
      <c r="I70" s="93">
        <v>44420</v>
      </c>
      <c r="J70" s="93">
        <v>44420</v>
      </c>
      <c r="K70" s="79"/>
      <c r="L70" s="79"/>
      <c r="M70" s="93">
        <v>44420</v>
      </c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</row>
    <row r="71" spans="1:24" s="78" customFormat="1" ht="19.8" customHeight="1">
      <c r="A71" s="79" t="s">
        <v>240</v>
      </c>
      <c r="B71" s="109" t="s">
        <v>240</v>
      </c>
      <c r="C71" s="110" t="s">
        <v>374</v>
      </c>
      <c r="D71" s="92" t="s">
        <v>315</v>
      </c>
      <c r="E71" s="92" t="s">
        <v>246</v>
      </c>
      <c r="F71" s="92" t="s">
        <v>247</v>
      </c>
      <c r="G71" s="92" t="s">
        <v>322</v>
      </c>
      <c r="H71" s="92" t="s">
        <v>323</v>
      </c>
      <c r="I71" s="93">
        <v>752868</v>
      </c>
      <c r="J71" s="93">
        <v>752868</v>
      </c>
      <c r="K71" s="79"/>
      <c r="L71" s="79"/>
      <c r="M71" s="93">
        <v>752868</v>
      </c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</row>
    <row r="72" spans="1:24" s="78" customFormat="1" ht="19.8" customHeight="1">
      <c r="A72" s="79" t="s">
        <v>240</v>
      </c>
      <c r="B72" s="109" t="s">
        <v>240</v>
      </c>
      <c r="C72" s="110" t="s">
        <v>374</v>
      </c>
      <c r="D72" s="92" t="s">
        <v>315</v>
      </c>
      <c r="E72" s="92" t="s">
        <v>246</v>
      </c>
      <c r="F72" s="92" t="s">
        <v>247</v>
      </c>
      <c r="G72" s="92" t="s">
        <v>324</v>
      </c>
      <c r="H72" s="92" t="s">
        <v>325</v>
      </c>
      <c r="I72" s="93">
        <v>120000</v>
      </c>
      <c r="J72" s="93">
        <v>120000</v>
      </c>
      <c r="K72" s="79"/>
      <c r="L72" s="79"/>
      <c r="M72" s="93">
        <v>120000</v>
      </c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</row>
    <row r="73" spans="1:24" s="78" customFormat="1" ht="19.8" customHeight="1">
      <c r="A73" s="79" t="s">
        <v>240</v>
      </c>
      <c r="B73" s="109" t="s">
        <v>240</v>
      </c>
      <c r="C73" s="110" t="s">
        <v>374</v>
      </c>
      <c r="D73" s="92" t="s">
        <v>315</v>
      </c>
      <c r="E73" s="92" t="s">
        <v>246</v>
      </c>
      <c r="F73" s="92" t="s">
        <v>247</v>
      </c>
      <c r="G73" s="92" t="s">
        <v>324</v>
      </c>
      <c r="H73" s="92" t="s">
        <v>325</v>
      </c>
      <c r="I73" s="93">
        <v>1218648</v>
      </c>
      <c r="J73" s="93">
        <v>1218648</v>
      </c>
      <c r="K73" s="79"/>
      <c r="L73" s="79"/>
      <c r="M73" s="93">
        <v>1218648</v>
      </c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</row>
    <row r="74" spans="1:24" s="78" customFormat="1" ht="19.8" customHeight="1">
      <c r="A74" s="79" t="s">
        <v>240</v>
      </c>
      <c r="B74" s="109" t="s">
        <v>240</v>
      </c>
      <c r="C74" s="110" t="s">
        <v>374</v>
      </c>
      <c r="D74" s="92" t="s">
        <v>315</v>
      </c>
      <c r="E74" s="92" t="s">
        <v>246</v>
      </c>
      <c r="F74" s="92" t="s">
        <v>247</v>
      </c>
      <c r="G74" s="92" t="s">
        <v>326</v>
      </c>
      <c r="H74" s="92" t="s">
        <v>327</v>
      </c>
      <c r="I74" s="93">
        <v>80000</v>
      </c>
      <c r="J74" s="93">
        <v>80000</v>
      </c>
      <c r="K74" s="79"/>
      <c r="L74" s="79"/>
      <c r="M74" s="93">
        <v>80000</v>
      </c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</row>
    <row r="75" spans="1:24" s="78" customFormat="1" ht="19.8" customHeight="1">
      <c r="A75" s="79" t="s">
        <v>240</v>
      </c>
      <c r="B75" s="109" t="s">
        <v>240</v>
      </c>
      <c r="C75" s="110" t="s">
        <v>369</v>
      </c>
      <c r="D75" s="92" t="s">
        <v>316</v>
      </c>
      <c r="E75" s="92" t="s">
        <v>246</v>
      </c>
      <c r="F75" s="92" t="s">
        <v>247</v>
      </c>
      <c r="G75" s="92" t="s">
        <v>350</v>
      </c>
      <c r="H75" s="92" t="s">
        <v>316</v>
      </c>
      <c r="I75" s="93">
        <v>87888</v>
      </c>
      <c r="J75" s="93">
        <v>87888</v>
      </c>
      <c r="K75" s="79"/>
      <c r="L75" s="79"/>
      <c r="M75" s="93">
        <v>87888</v>
      </c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</row>
    <row r="76" spans="1:24" s="78" customFormat="1" ht="19.8" customHeight="1">
      <c r="A76" s="79" t="s">
        <v>240</v>
      </c>
      <c r="B76" s="109" t="s">
        <v>240</v>
      </c>
      <c r="C76" s="110" t="s">
        <v>369</v>
      </c>
      <c r="D76" s="92" t="s">
        <v>316</v>
      </c>
      <c r="E76" s="92" t="s">
        <v>246</v>
      </c>
      <c r="F76" s="92" t="s">
        <v>247</v>
      </c>
      <c r="G76" s="92" t="s">
        <v>350</v>
      </c>
      <c r="H76" s="92" t="s">
        <v>316</v>
      </c>
      <c r="I76" s="93">
        <v>49308.72</v>
      </c>
      <c r="J76" s="93">
        <v>49308.72</v>
      </c>
      <c r="K76" s="79"/>
      <c r="L76" s="79"/>
      <c r="M76" s="93">
        <v>49308.72</v>
      </c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</row>
    <row r="77" spans="1:24" s="78" customFormat="1" ht="19.8" customHeight="1">
      <c r="A77" s="79" t="s">
        <v>240</v>
      </c>
      <c r="B77" s="109" t="s">
        <v>240</v>
      </c>
      <c r="C77" s="110" t="s">
        <v>369</v>
      </c>
      <c r="D77" s="92" t="s">
        <v>316</v>
      </c>
      <c r="E77" s="92" t="s">
        <v>248</v>
      </c>
      <c r="F77" s="92" t="s">
        <v>249</v>
      </c>
      <c r="G77" s="92" t="s">
        <v>350</v>
      </c>
      <c r="H77" s="92" t="s">
        <v>316</v>
      </c>
      <c r="I77" s="93">
        <v>103984.56</v>
      </c>
      <c r="J77" s="93">
        <v>103984.56</v>
      </c>
      <c r="K77" s="79"/>
      <c r="L77" s="79"/>
      <c r="M77" s="93">
        <v>103984.56</v>
      </c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</row>
    <row r="78" spans="1:24" s="78" customFormat="1" ht="19.8" customHeight="1">
      <c r="A78" s="79" t="s">
        <v>240</v>
      </c>
      <c r="B78" s="109" t="s">
        <v>240</v>
      </c>
      <c r="C78" s="110" t="s">
        <v>381</v>
      </c>
      <c r="D78" s="92" t="s">
        <v>317</v>
      </c>
      <c r="E78" s="92" t="s">
        <v>248</v>
      </c>
      <c r="F78" s="92" t="s">
        <v>249</v>
      </c>
      <c r="G78" s="92" t="s">
        <v>326</v>
      </c>
      <c r="H78" s="92" t="s">
        <v>327</v>
      </c>
      <c r="I78" s="93">
        <v>1710000</v>
      </c>
      <c r="J78" s="93">
        <v>1710000</v>
      </c>
      <c r="K78" s="79"/>
      <c r="L78" s="79"/>
      <c r="M78" s="93">
        <v>1710000</v>
      </c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</row>
    <row r="79" spans="1:24" s="78" customFormat="1" ht="19.8" customHeight="1">
      <c r="A79" s="79" t="s">
        <v>240</v>
      </c>
      <c r="B79" s="109" t="s">
        <v>240</v>
      </c>
      <c r="C79" s="110" t="s">
        <v>382</v>
      </c>
      <c r="D79" s="92" t="s">
        <v>318</v>
      </c>
      <c r="E79" s="92" t="s">
        <v>246</v>
      </c>
      <c r="F79" s="92" t="s">
        <v>247</v>
      </c>
      <c r="G79" s="92" t="s">
        <v>332</v>
      </c>
      <c r="H79" s="92" t="s">
        <v>333</v>
      </c>
      <c r="I79" s="93">
        <v>46980</v>
      </c>
      <c r="J79" s="93">
        <v>46980</v>
      </c>
      <c r="K79" s="79"/>
      <c r="L79" s="79"/>
      <c r="M79" s="93">
        <v>46980</v>
      </c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</row>
    <row r="80" spans="1:24" s="78" customFormat="1" ht="19.8" customHeight="1">
      <c r="A80" s="79" t="s">
        <v>240</v>
      </c>
      <c r="B80" s="109" t="s">
        <v>240</v>
      </c>
      <c r="C80" s="110" t="s">
        <v>382</v>
      </c>
      <c r="D80" s="92" t="s">
        <v>318</v>
      </c>
      <c r="E80" s="92" t="s">
        <v>262</v>
      </c>
      <c r="F80" s="92" t="s">
        <v>263</v>
      </c>
      <c r="G80" s="92" t="s">
        <v>332</v>
      </c>
      <c r="H80" s="92" t="s">
        <v>333</v>
      </c>
      <c r="I80" s="93">
        <v>4200</v>
      </c>
      <c r="J80" s="93">
        <v>4200</v>
      </c>
      <c r="K80" s="79"/>
      <c r="L80" s="79"/>
      <c r="M80" s="93">
        <v>4200</v>
      </c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</row>
    <row r="81" spans="1:24" s="78" customFormat="1" ht="19.8" customHeight="1">
      <c r="A81" s="79" t="s">
        <v>240</v>
      </c>
      <c r="B81" s="109" t="s">
        <v>240</v>
      </c>
      <c r="C81" s="110" t="s">
        <v>382</v>
      </c>
      <c r="D81" s="92" t="s">
        <v>318</v>
      </c>
      <c r="E81" s="92" t="s">
        <v>264</v>
      </c>
      <c r="F81" s="92" t="s">
        <v>265</v>
      </c>
      <c r="G81" s="92" t="s">
        <v>332</v>
      </c>
      <c r="H81" s="92" t="s">
        <v>333</v>
      </c>
      <c r="I81" s="93">
        <v>4800</v>
      </c>
      <c r="J81" s="93">
        <v>4800</v>
      </c>
      <c r="K81" s="79"/>
      <c r="L81" s="79"/>
      <c r="M81" s="93">
        <v>4800</v>
      </c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1:24" s="78" customFormat="1" ht="19.8" customHeight="1">
      <c r="A82" s="79" t="s">
        <v>240</v>
      </c>
      <c r="B82" s="109" t="s">
        <v>240</v>
      </c>
      <c r="C82" s="110" t="s">
        <v>382</v>
      </c>
      <c r="D82" s="92" t="s">
        <v>318</v>
      </c>
      <c r="E82" s="92" t="s">
        <v>246</v>
      </c>
      <c r="F82" s="92" t="s">
        <v>247</v>
      </c>
      <c r="G82" s="92" t="s">
        <v>351</v>
      </c>
      <c r="H82" s="92" t="s">
        <v>352</v>
      </c>
      <c r="I82" s="93">
        <v>7340</v>
      </c>
      <c r="J82" s="93">
        <v>7340</v>
      </c>
      <c r="K82" s="79"/>
      <c r="L82" s="79"/>
      <c r="M82" s="93">
        <v>7340</v>
      </c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spans="1:24" s="78" customFormat="1" ht="19.8" customHeight="1">
      <c r="A83" s="79" t="s">
        <v>240</v>
      </c>
      <c r="B83" s="109" t="s">
        <v>240</v>
      </c>
      <c r="C83" s="110" t="s">
        <v>382</v>
      </c>
      <c r="D83" s="92" t="s">
        <v>318</v>
      </c>
      <c r="E83" s="92" t="s">
        <v>246</v>
      </c>
      <c r="F83" s="92" t="s">
        <v>247</v>
      </c>
      <c r="G83" s="92" t="s">
        <v>353</v>
      </c>
      <c r="H83" s="92" t="s">
        <v>354</v>
      </c>
      <c r="I83" s="93">
        <v>11340</v>
      </c>
      <c r="J83" s="93">
        <v>11340</v>
      </c>
      <c r="K83" s="79"/>
      <c r="L83" s="79"/>
      <c r="M83" s="93">
        <v>11340</v>
      </c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</row>
    <row r="84" spans="1:24" s="78" customFormat="1" ht="19.8" customHeight="1">
      <c r="A84" s="79" t="s">
        <v>240</v>
      </c>
      <c r="B84" s="109" t="s">
        <v>240</v>
      </c>
      <c r="C84" s="110" t="s">
        <v>382</v>
      </c>
      <c r="D84" s="92" t="s">
        <v>318</v>
      </c>
      <c r="E84" s="92" t="s">
        <v>246</v>
      </c>
      <c r="F84" s="92" t="s">
        <v>247</v>
      </c>
      <c r="G84" s="92" t="s">
        <v>355</v>
      </c>
      <c r="H84" s="92" t="s">
        <v>356</v>
      </c>
      <c r="I84" s="93">
        <v>10000</v>
      </c>
      <c r="J84" s="93">
        <v>10000</v>
      </c>
      <c r="K84" s="79"/>
      <c r="L84" s="79"/>
      <c r="M84" s="93">
        <v>10000</v>
      </c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</row>
    <row r="85" spans="1:24" s="78" customFormat="1" ht="19.8" customHeight="1">
      <c r="A85" s="79" t="s">
        <v>240</v>
      </c>
      <c r="B85" s="109" t="s">
        <v>240</v>
      </c>
      <c r="C85" s="110" t="s">
        <v>382</v>
      </c>
      <c r="D85" s="92" t="s">
        <v>318</v>
      </c>
      <c r="E85" s="92" t="s">
        <v>246</v>
      </c>
      <c r="F85" s="92" t="s">
        <v>247</v>
      </c>
      <c r="G85" s="92" t="s">
        <v>357</v>
      </c>
      <c r="H85" s="92" t="s">
        <v>358</v>
      </c>
      <c r="I85" s="93">
        <v>12000</v>
      </c>
      <c r="J85" s="93">
        <v>12000</v>
      </c>
      <c r="K85" s="79"/>
      <c r="L85" s="79"/>
      <c r="M85" s="93">
        <v>12000</v>
      </c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</row>
    <row r="86" spans="1:24" s="78" customFormat="1" ht="19.8" customHeight="1">
      <c r="A86" s="79" t="s">
        <v>240</v>
      </c>
      <c r="B86" s="109" t="s">
        <v>240</v>
      </c>
      <c r="C86" s="110" t="s">
        <v>382</v>
      </c>
      <c r="D86" s="92" t="s">
        <v>318</v>
      </c>
      <c r="E86" s="92" t="s">
        <v>246</v>
      </c>
      <c r="F86" s="92" t="s">
        <v>247</v>
      </c>
      <c r="G86" s="92" t="s">
        <v>359</v>
      </c>
      <c r="H86" s="92" t="s">
        <v>360</v>
      </c>
      <c r="I86" s="93">
        <v>16000</v>
      </c>
      <c r="J86" s="93">
        <v>16000</v>
      </c>
      <c r="K86" s="79"/>
      <c r="L86" s="79"/>
      <c r="M86" s="93">
        <v>16000</v>
      </c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</row>
    <row r="87" spans="1:24" s="78" customFormat="1" ht="19.8" customHeight="1">
      <c r="A87" s="79" t="s">
        <v>240</v>
      </c>
      <c r="B87" s="109" t="s">
        <v>240</v>
      </c>
      <c r="C87" s="110" t="s">
        <v>382</v>
      </c>
      <c r="D87" s="92" t="s">
        <v>318</v>
      </c>
      <c r="E87" s="92" t="s">
        <v>246</v>
      </c>
      <c r="F87" s="92" t="s">
        <v>247</v>
      </c>
      <c r="G87" s="92" t="s">
        <v>334</v>
      </c>
      <c r="H87" s="92" t="s">
        <v>335</v>
      </c>
      <c r="I87" s="93">
        <v>60000</v>
      </c>
      <c r="J87" s="93">
        <v>60000</v>
      </c>
      <c r="K87" s="79"/>
      <c r="L87" s="79"/>
      <c r="M87" s="93">
        <v>60000</v>
      </c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</row>
    <row r="88" spans="1:24" s="78" customFormat="1" ht="19.8" customHeight="1">
      <c r="A88" s="79" t="s">
        <v>240</v>
      </c>
      <c r="B88" s="109" t="s">
        <v>240</v>
      </c>
      <c r="C88" s="110" t="s">
        <v>382</v>
      </c>
      <c r="D88" s="92" t="s">
        <v>318</v>
      </c>
      <c r="E88" s="92" t="s">
        <v>246</v>
      </c>
      <c r="F88" s="92" t="s">
        <v>247</v>
      </c>
      <c r="G88" s="92" t="s">
        <v>330</v>
      </c>
      <c r="H88" s="92" t="s">
        <v>331</v>
      </c>
      <c r="I88" s="93">
        <v>18000</v>
      </c>
      <c r="J88" s="93">
        <v>18000</v>
      </c>
      <c r="K88" s="79"/>
      <c r="L88" s="79"/>
      <c r="M88" s="93">
        <v>18000</v>
      </c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</row>
    <row r="89" spans="1:24" s="78" customFormat="1" ht="19.8" customHeight="1">
      <c r="A89" s="79" t="s">
        <v>240</v>
      </c>
      <c r="B89" s="109" t="s">
        <v>240</v>
      </c>
      <c r="C89" s="110" t="s">
        <v>382</v>
      </c>
      <c r="D89" s="92" t="s">
        <v>318</v>
      </c>
      <c r="E89" s="92" t="s">
        <v>256</v>
      </c>
      <c r="F89" s="92" t="s">
        <v>257</v>
      </c>
      <c r="G89" s="92" t="s">
        <v>361</v>
      </c>
      <c r="H89" s="92" t="s">
        <v>362</v>
      </c>
      <c r="I89" s="93">
        <v>6000</v>
      </c>
      <c r="J89" s="93">
        <v>6000</v>
      </c>
      <c r="K89" s="79"/>
      <c r="L89" s="79"/>
      <c r="M89" s="93">
        <v>6000</v>
      </c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</row>
    <row r="90" spans="1:24" s="78" customFormat="1" ht="19.8" customHeight="1">
      <c r="A90" s="79" t="s">
        <v>240</v>
      </c>
      <c r="B90" s="109" t="s">
        <v>240</v>
      </c>
      <c r="C90" s="110" t="s">
        <v>382</v>
      </c>
      <c r="D90" s="92" t="s">
        <v>318</v>
      </c>
      <c r="E90" s="92" t="s">
        <v>246</v>
      </c>
      <c r="F90" s="92" t="s">
        <v>247</v>
      </c>
      <c r="G90" s="92" t="s">
        <v>363</v>
      </c>
      <c r="H90" s="92" t="s">
        <v>364</v>
      </c>
      <c r="I90" s="93">
        <v>20000</v>
      </c>
      <c r="J90" s="93">
        <v>20000</v>
      </c>
      <c r="K90" s="79"/>
      <c r="L90" s="79"/>
      <c r="M90" s="93">
        <v>20000</v>
      </c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78" customFormat="1" ht="19.8" customHeight="1">
      <c r="A91" s="79" t="s">
        <v>240</v>
      </c>
      <c r="B91" s="109" t="s">
        <v>240</v>
      </c>
      <c r="C91" s="110" t="s">
        <v>382</v>
      </c>
      <c r="D91" s="92" t="s">
        <v>318</v>
      </c>
      <c r="E91" s="92" t="s">
        <v>248</v>
      </c>
      <c r="F91" s="92" t="s">
        <v>249</v>
      </c>
      <c r="G91" s="92" t="s">
        <v>332</v>
      </c>
      <c r="H91" s="92" t="s">
        <v>333</v>
      </c>
      <c r="I91" s="93">
        <v>128205</v>
      </c>
      <c r="J91" s="93">
        <v>128205</v>
      </c>
      <c r="K91" s="79"/>
      <c r="L91" s="79"/>
      <c r="M91" s="93">
        <v>128205</v>
      </c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</row>
    <row r="92" spans="1:24" s="78" customFormat="1" ht="19.8" customHeight="1">
      <c r="A92" s="79" t="s">
        <v>240</v>
      </c>
      <c r="B92" s="109" t="s">
        <v>240</v>
      </c>
      <c r="C92" s="110" t="s">
        <v>382</v>
      </c>
      <c r="D92" s="92" t="s">
        <v>318</v>
      </c>
      <c r="E92" s="92" t="s">
        <v>248</v>
      </c>
      <c r="F92" s="92" t="s">
        <v>249</v>
      </c>
      <c r="G92" s="92" t="s">
        <v>351</v>
      </c>
      <c r="H92" s="92" t="s">
        <v>352</v>
      </c>
      <c r="I92" s="93">
        <v>16515</v>
      </c>
      <c r="J92" s="93">
        <v>16515</v>
      </c>
      <c r="K92" s="79"/>
      <c r="L92" s="79"/>
      <c r="M92" s="93">
        <v>16515</v>
      </c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</row>
    <row r="93" spans="1:24" s="78" customFormat="1" ht="19.8" customHeight="1">
      <c r="A93" s="79" t="s">
        <v>240</v>
      </c>
      <c r="B93" s="109" t="s">
        <v>240</v>
      </c>
      <c r="C93" s="110" t="s">
        <v>382</v>
      </c>
      <c r="D93" s="92" t="s">
        <v>318</v>
      </c>
      <c r="E93" s="92" t="s">
        <v>248</v>
      </c>
      <c r="F93" s="92" t="s">
        <v>249</v>
      </c>
      <c r="G93" s="92" t="s">
        <v>353</v>
      </c>
      <c r="H93" s="92" t="s">
        <v>354</v>
      </c>
      <c r="I93" s="93">
        <v>25515</v>
      </c>
      <c r="J93" s="93">
        <v>25515</v>
      </c>
      <c r="K93" s="79"/>
      <c r="L93" s="79"/>
      <c r="M93" s="93">
        <v>25515</v>
      </c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</row>
    <row r="94" spans="1:24" s="78" customFormat="1" ht="19.8" customHeight="1">
      <c r="A94" s="79" t="s">
        <v>240</v>
      </c>
      <c r="B94" s="109" t="s">
        <v>240</v>
      </c>
      <c r="C94" s="110" t="s">
        <v>382</v>
      </c>
      <c r="D94" s="92" t="s">
        <v>318</v>
      </c>
      <c r="E94" s="92" t="s">
        <v>248</v>
      </c>
      <c r="F94" s="92" t="s">
        <v>249</v>
      </c>
      <c r="G94" s="92" t="s">
        <v>355</v>
      </c>
      <c r="H94" s="92" t="s">
        <v>356</v>
      </c>
      <c r="I94" s="93">
        <v>22500</v>
      </c>
      <c r="J94" s="93">
        <v>22500</v>
      </c>
      <c r="K94" s="79"/>
      <c r="L94" s="79"/>
      <c r="M94" s="93">
        <v>22500</v>
      </c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</row>
    <row r="95" spans="1:24" s="78" customFormat="1" ht="19.8" customHeight="1">
      <c r="A95" s="79" t="s">
        <v>240</v>
      </c>
      <c r="B95" s="109" t="s">
        <v>240</v>
      </c>
      <c r="C95" s="110" t="s">
        <v>382</v>
      </c>
      <c r="D95" s="92" t="s">
        <v>318</v>
      </c>
      <c r="E95" s="92" t="s">
        <v>248</v>
      </c>
      <c r="F95" s="92" t="s">
        <v>249</v>
      </c>
      <c r="G95" s="92" t="s">
        <v>357</v>
      </c>
      <c r="H95" s="92" t="s">
        <v>358</v>
      </c>
      <c r="I95" s="93">
        <v>27000</v>
      </c>
      <c r="J95" s="93">
        <v>27000</v>
      </c>
      <c r="K95" s="79"/>
      <c r="L95" s="79"/>
      <c r="M95" s="93">
        <v>27000</v>
      </c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</row>
    <row r="96" spans="1:24" s="78" customFormat="1" ht="19.8" customHeight="1">
      <c r="A96" s="79" t="s">
        <v>240</v>
      </c>
      <c r="B96" s="109" t="s">
        <v>240</v>
      </c>
      <c r="C96" s="110" t="s">
        <v>382</v>
      </c>
      <c r="D96" s="92" t="s">
        <v>318</v>
      </c>
      <c r="E96" s="92" t="s">
        <v>248</v>
      </c>
      <c r="F96" s="92" t="s">
        <v>249</v>
      </c>
      <c r="G96" s="92" t="s">
        <v>359</v>
      </c>
      <c r="H96" s="92" t="s">
        <v>360</v>
      </c>
      <c r="I96" s="93">
        <v>27000</v>
      </c>
      <c r="J96" s="93">
        <v>27000</v>
      </c>
      <c r="K96" s="79"/>
      <c r="L96" s="79"/>
      <c r="M96" s="93">
        <v>27000</v>
      </c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</row>
    <row r="97" spans="1:24" s="78" customFormat="1" ht="19.8" customHeight="1">
      <c r="A97" s="79" t="s">
        <v>240</v>
      </c>
      <c r="B97" s="109" t="s">
        <v>240</v>
      </c>
      <c r="C97" s="110" t="s">
        <v>382</v>
      </c>
      <c r="D97" s="92" t="s">
        <v>318</v>
      </c>
      <c r="E97" s="92" t="s">
        <v>248</v>
      </c>
      <c r="F97" s="92" t="s">
        <v>249</v>
      </c>
      <c r="G97" s="92" t="s">
        <v>363</v>
      </c>
      <c r="H97" s="92" t="s">
        <v>364</v>
      </c>
      <c r="I97" s="93">
        <v>45000</v>
      </c>
      <c r="J97" s="93">
        <v>45000</v>
      </c>
      <c r="K97" s="79"/>
      <c r="L97" s="79"/>
      <c r="M97" s="93">
        <v>45000</v>
      </c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</row>
    <row r="98" spans="1:24" s="78" customFormat="1" ht="19.8" customHeight="1">
      <c r="A98" s="79" t="s">
        <v>240</v>
      </c>
      <c r="B98" s="109" t="s">
        <v>240</v>
      </c>
      <c r="C98" s="110" t="s">
        <v>382</v>
      </c>
      <c r="D98" s="92" t="s">
        <v>318</v>
      </c>
      <c r="E98" s="92" t="s">
        <v>256</v>
      </c>
      <c r="F98" s="92" t="s">
        <v>257</v>
      </c>
      <c r="G98" s="92" t="s">
        <v>361</v>
      </c>
      <c r="H98" s="92" t="s">
        <v>362</v>
      </c>
      <c r="I98" s="93">
        <v>13500</v>
      </c>
      <c r="J98" s="93">
        <v>13500</v>
      </c>
      <c r="K98" s="79"/>
      <c r="L98" s="79"/>
      <c r="M98" s="93">
        <v>13500</v>
      </c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</row>
    <row r="99" spans="1:24" s="78" customFormat="1" ht="19.8" customHeight="1">
      <c r="A99" s="79" t="s">
        <v>240</v>
      </c>
      <c r="B99" s="109" t="s">
        <v>240</v>
      </c>
      <c r="C99" s="110" t="s">
        <v>382</v>
      </c>
      <c r="D99" s="92" t="s">
        <v>318</v>
      </c>
      <c r="E99" s="92" t="s">
        <v>248</v>
      </c>
      <c r="F99" s="92" t="s">
        <v>249</v>
      </c>
      <c r="G99" s="92" t="s">
        <v>334</v>
      </c>
      <c r="H99" s="92" t="s">
        <v>335</v>
      </c>
      <c r="I99" s="93">
        <v>135000</v>
      </c>
      <c r="J99" s="93">
        <v>135000</v>
      </c>
      <c r="K99" s="79"/>
      <c r="L99" s="79"/>
      <c r="M99" s="93">
        <v>135000</v>
      </c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</row>
    <row r="100" spans="1:24" s="78" customFormat="1" ht="19.8" customHeight="1">
      <c r="A100" s="79" t="s">
        <v>240</v>
      </c>
      <c r="B100" s="109" t="s">
        <v>240</v>
      </c>
      <c r="C100" s="110" t="s">
        <v>384</v>
      </c>
      <c r="D100" s="92" t="s">
        <v>297</v>
      </c>
      <c r="E100" s="92" t="s">
        <v>296</v>
      </c>
      <c r="F100" s="92" t="s">
        <v>297</v>
      </c>
      <c r="G100" s="92" t="s">
        <v>365</v>
      </c>
      <c r="H100" s="92" t="s">
        <v>297</v>
      </c>
      <c r="I100" s="93">
        <v>1139160</v>
      </c>
      <c r="J100" s="93">
        <v>1139160</v>
      </c>
      <c r="K100" s="79"/>
      <c r="L100" s="79"/>
      <c r="M100" s="93">
        <v>1139160</v>
      </c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</row>
    <row r="101" spans="1:24" ht="20.25" customHeight="1">
      <c r="A101" s="79" t="s">
        <v>240</v>
      </c>
      <c r="B101" s="109" t="s">
        <v>240</v>
      </c>
      <c r="C101" s="110" t="s">
        <v>371</v>
      </c>
      <c r="D101" s="92" t="s">
        <v>138</v>
      </c>
      <c r="E101" s="92" t="s">
        <v>246</v>
      </c>
      <c r="F101" s="92" t="s">
        <v>247</v>
      </c>
      <c r="G101" s="92" t="s">
        <v>366</v>
      </c>
      <c r="H101" s="92" t="s">
        <v>138</v>
      </c>
      <c r="I101" s="93">
        <v>10000</v>
      </c>
      <c r="J101" s="93">
        <v>10000</v>
      </c>
      <c r="K101" s="43"/>
      <c r="L101" s="43"/>
      <c r="M101" s="93">
        <v>10000</v>
      </c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</row>
    <row r="102" spans="1:24" ht="17.25" customHeight="1">
      <c r="A102" s="187" t="s">
        <v>133</v>
      </c>
      <c r="B102" s="188"/>
      <c r="C102" s="189"/>
      <c r="D102" s="189"/>
      <c r="E102" s="189"/>
      <c r="F102" s="189"/>
      <c r="G102" s="189"/>
      <c r="H102" s="190"/>
      <c r="I102" s="43">
        <v>33466494.280000001</v>
      </c>
      <c r="J102" s="43">
        <v>33466494.280000001</v>
      </c>
      <c r="K102" s="43"/>
      <c r="L102" s="43"/>
      <c r="M102" s="43">
        <v>33466494.280000001</v>
      </c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</row>
  </sheetData>
  <mergeCells count="31"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102:H102"/>
    <mergeCell ref="A5:A8"/>
    <mergeCell ref="B5:B8"/>
    <mergeCell ref="C5:C8"/>
    <mergeCell ref="D5:D8"/>
    <mergeCell ref="E5:E8"/>
    <mergeCell ref="F5:F8"/>
    <mergeCell ref="G5:G8"/>
    <mergeCell ref="H5:H8"/>
    <mergeCell ref="X7:X8"/>
    <mergeCell ref="S7:S8"/>
    <mergeCell ref="T7:T8"/>
    <mergeCell ref="U7:U8"/>
    <mergeCell ref="V7:V8"/>
    <mergeCell ref="W7:W8"/>
  </mergeCells>
  <phoneticPr fontId="15" type="noConversion"/>
  <printOptions horizontalCentered="1"/>
  <pageMargins left="0.55118110236220474" right="0.55118110236220474" top="0.35433070866141736" bottom="0.35433070866141736" header="0.47244094488188981" footer="0.47244094488188981"/>
  <pageSetup paperSize="9"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 pane="bottomLeft" activeCell="E17" sqref="E17"/>
    </sheetView>
  </sheetViews>
  <sheetFormatPr defaultColWidth="9.109375" defaultRowHeight="14.25" customHeight="1"/>
  <cols>
    <col min="1" max="1" width="14.33203125" customWidth="1"/>
    <col min="2" max="2" width="24.6640625" customWidth="1"/>
    <col min="3" max="3" width="25.21875" style="95" customWidth="1"/>
    <col min="4" max="4" width="18.77734375" style="95" customWidth="1"/>
    <col min="5" max="5" width="11.109375" customWidth="1"/>
    <col min="6" max="6" width="20" style="95" customWidth="1"/>
    <col min="7" max="7" width="9.88671875" customWidth="1"/>
    <col min="8" max="8" width="17.6640625" customWidth="1"/>
    <col min="9" max="13" width="20" customWidth="1"/>
    <col min="14" max="14" width="14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94"/>
      <c r="D1" s="94"/>
      <c r="E1" s="1"/>
      <c r="F1" s="9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1"/>
      <c r="E2" s="2"/>
      <c r="F2" s="96"/>
      <c r="G2" s="2"/>
      <c r="H2" s="2"/>
      <c r="U2" s="61"/>
      <c r="W2" s="62" t="s">
        <v>160</v>
      </c>
    </row>
    <row r="3" spans="1:23" ht="46.5" customHeight="1">
      <c r="A3" s="196" t="str">
        <f>"2025"&amp;"年部门项目支出预算表"</f>
        <v>2025年部门项目支出预算表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</row>
    <row r="4" spans="1:23" ht="13.5" customHeight="1">
      <c r="A4" s="197" t="s">
        <v>237</v>
      </c>
      <c r="B4" s="198"/>
      <c r="C4" s="198"/>
      <c r="D4" s="198"/>
      <c r="E4" s="198"/>
      <c r="F4" s="198"/>
      <c r="G4" s="198"/>
      <c r="H4" s="198"/>
      <c r="I4" s="4"/>
      <c r="J4" s="4"/>
      <c r="K4" s="4"/>
      <c r="L4" s="4"/>
      <c r="M4" s="4"/>
      <c r="N4" s="4"/>
      <c r="O4" s="4"/>
      <c r="P4" s="4"/>
      <c r="Q4" s="4"/>
      <c r="U4" s="61"/>
      <c r="W4" s="54" t="s">
        <v>1</v>
      </c>
    </row>
    <row r="5" spans="1:23" ht="21.75" customHeight="1">
      <c r="A5" s="185" t="s">
        <v>161</v>
      </c>
      <c r="B5" s="207" t="s">
        <v>144</v>
      </c>
      <c r="C5" s="185" t="s">
        <v>145</v>
      </c>
      <c r="D5" s="185" t="s">
        <v>162</v>
      </c>
      <c r="E5" s="207" t="s">
        <v>146</v>
      </c>
      <c r="F5" s="207" t="s">
        <v>147</v>
      </c>
      <c r="G5" s="207" t="s">
        <v>163</v>
      </c>
      <c r="H5" s="207" t="s">
        <v>164</v>
      </c>
      <c r="I5" s="212" t="s">
        <v>55</v>
      </c>
      <c r="J5" s="203" t="s">
        <v>165</v>
      </c>
      <c r="K5" s="167"/>
      <c r="L5" s="167"/>
      <c r="M5" s="168"/>
      <c r="N5" s="203" t="s">
        <v>152</v>
      </c>
      <c r="O5" s="167"/>
      <c r="P5" s="168"/>
      <c r="Q5" s="207" t="s">
        <v>61</v>
      </c>
      <c r="R5" s="203" t="s">
        <v>62</v>
      </c>
      <c r="S5" s="167"/>
      <c r="T5" s="167"/>
      <c r="U5" s="167"/>
      <c r="V5" s="167"/>
      <c r="W5" s="168"/>
    </row>
    <row r="6" spans="1:23" ht="21.75" customHeight="1">
      <c r="A6" s="191"/>
      <c r="B6" s="192"/>
      <c r="C6" s="191"/>
      <c r="D6" s="191"/>
      <c r="E6" s="211"/>
      <c r="F6" s="211"/>
      <c r="G6" s="211"/>
      <c r="H6" s="211"/>
      <c r="I6" s="192"/>
      <c r="J6" s="209" t="s">
        <v>58</v>
      </c>
      <c r="K6" s="173"/>
      <c r="L6" s="207" t="s">
        <v>59</v>
      </c>
      <c r="M6" s="207" t="s">
        <v>60</v>
      </c>
      <c r="N6" s="207" t="s">
        <v>58</v>
      </c>
      <c r="O6" s="207" t="s">
        <v>59</v>
      </c>
      <c r="P6" s="207" t="s">
        <v>60</v>
      </c>
      <c r="Q6" s="211"/>
      <c r="R6" s="207" t="s">
        <v>57</v>
      </c>
      <c r="S6" s="207" t="s">
        <v>64</v>
      </c>
      <c r="T6" s="207" t="s">
        <v>158</v>
      </c>
      <c r="U6" s="207" t="s">
        <v>66</v>
      </c>
      <c r="V6" s="207" t="s">
        <v>67</v>
      </c>
      <c r="W6" s="207" t="s">
        <v>68</v>
      </c>
    </row>
    <row r="7" spans="1:23" ht="21" customHeight="1">
      <c r="A7" s="192"/>
      <c r="B7" s="192"/>
      <c r="C7" s="211"/>
      <c r="D7" s="211"/>
      <c r="E7" s="192"/>
      <c r="F7" s="211"/>
      <c r="G7" s="192"/>
      <c r="H7" s="192"/>
      <c r="I7" s="192"/>
      <c r="J7" s="210" t="s">
        <v>57</v>
      </c>
      <c r="K7" s="174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</row>
    <row r="8" spans="1:23" ht="39.75" customHeight="1">
      <c r="A8" s="186"/>
      <c r="B8" s="172"/>
      <c r="C8" s="186"/>
      <c r="D8" s="186"/>
      <c r="E8" s="208"/>
      <c r="F8" s="208"/>
      <c r="G8" s="208"/>
      <c r="H8" s="208"/>
      <c r="I8" s="172"/>
      <c r="J8" s="33" t="s">
        <v>57</v>
      </c>
      <c r="K8" s="33" t="s">
        <v>166</v>
      </c>
      <c r="L8" s="208"/>
      <c r="M8" s="208"/>
      <c r="N8" s="208"/>
      <c r="O8" s="208"/>
      <c r="P8" s="208"/>
      <c r="Q8" s="208"/>
      <c r="R8" s="208"/>
      <c r="S8" s="208"/>
      <c r="T8" s="208"/>
      <c r="U8" s="172"/>
      <c r="V8" s="208"/>
      <c r="W8" s="208"/>
    </row>
    <row r="9" spans="1:23" ht="15" customHeight="1">
      <c r="A9" s="10">
        <v>1</v>
      </c>
      <c r="B9" s="10">
        <v>2</v>
      </c>
      <c r="C9" s="60">
        <v>3</v>
      </c>
      <c r="D9" s="60">
        <v>4</v>
      </c>
      <c r="E9" s="10">
        <v>5</v>
      </c>
      <c r="F9" s="6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0">
        <v>21</v>
      </c>
      <c r="V9" s="17">
        <v>22</v>
      </c>
      <c r="W9" s="10">
        <v>23</v>
      </c>
    </row>
    <row r="10" spans="1:23" s="78" customFormat="1" ht="36" customHeight="1">
      <c r="A10" s="11" t="s">
        <v>387</v>
      </c>
      <c r="B10" s="111" t="s">
        <v>392</v>
      </c>
      <c r="C10" s="11" t="s">
        <v>385</v>
      </c>
      <c r="D10" s="11" t="s">
        <v>240</v>
      </c>
      <c r="E10" s="11" t="s">
        <v>250</v>
      </c>
      <c r="F10" s="11" t="s">
        <v>251</v>
      </c>
      <c r="G10" s="11" t="s">
        <v>388</v>
      </c>
      <c r="H10" s="11" t="s">
        <v>389</v>
      </c>
      <c r="I10" s="87">
        <v>66000</v>
      </c>
      <c r="J10" s="87">
        <v>66000</v>
      </c>
      <c r="K10" s="87">
        <v>66000</v>
      </c>
      <c r="L10" s="79"/>
      <c r="M10" s="79"/>
      <c r="N10" s="79"/>
      <c r="O10" s="79"/>
      <c r="P10" s="79"/>
      <c r="Q10" s="79"/>
      <c r="R10" s="79"/>
      <c r="S10" s="79"/>
      <c r="T10" s="79"/>
      <c r="U10" s="10"/>
      <c r="V10" s="79"/>
      <c r="W10" s="10"/>
    </row>
    <row r="11" spans="1:23" s="78" customFormat="1" ht="36" customHeight="1">
      <c r="A11" s="11" t="s">
        <v>387</v>
      </c>
      <c r="B11" s="111" t="s">
        <v>392</v>
      </c>
      <c r="C11" s="11" t="s">
        <v>385</v>
      </c>
      <c r="D11" s="11" t="s">
        <v>240</v>
      </c>
      <c r="E11" s="11" t="s">
        <v>250</v>
      </c>
      <c r="F11" s="11" t="s">
        <v>251</v>
      </c>
      <c r="G11" s="11" t="s">
        <v>332</v>
      </c>
      <c r="H11" s="11" t="s">
        <v>333</v>
      </c>
      <c r="I11" s="87">
        <v>4434000</v>
      </c>
      <c r="J11" s="87">
        <v>4434000</v>
      </c>
      <c r="K11" s="87">
        <v>4434000</v>
      </c>
      <c r="L11" s="79"/>
      <c r="M11" s="79"/>
      <c r="N11" s="79"/>
      <c r="O11" s="79"/>
      <c r="P11" s="79"/>
      <c r="Q11" s="79"/>
      <c r="R11" s="79"/>
      <c r="S11" s="79"/>
      <c r="T11" s="79"/>
      <c r="U11" s="10"/>
      <c r="V11" s="79"/>
      <c r="W11" s="10"/>
    </row>
    <row r="12" spans="1:23" s="78" customFormat="1" ht="36" customHeight="1">
      <c r="A12" s="11" t="s">
        <v>387</v>
      </c>
      <c r="B12" s="111" t="s">
        <v>393</v>
      </c>
      <c r="C12" s="11" t="s">
        <v>386</v>
      </c>
      <c r="D12" s="11" t="s">
        <v>240</v>
      </c>
      <c r="E12" s="11" t="s">
        <v>250</v>
      </c>
      <c r="F12" s="11" t="s">
        <v>251</v>
      </c>
      <c r="G12" s="11" t="s">
        <v>390</v>
      </c>
      <c r="H12" s="11" t="s">
        <v>391</v>
      </c>
      <c r="I12" s="87">
        <v>1131975</v>
      </c>
      <c r="J12" s="87">
        <v>1131975</v>
      </c>
      <c r="K12" s="87">
        <v>1131975</v>
      </c>
      <c r="L12" s="79"/>
      <c r="M12" s="79"/>
      <c r="N12" s="79"/>
      <c r="O12" s="79"/>
      <c r="P12" s="79"/>
      <c r="Q12" s="79"/>
      <c r="R12" s="79"/>
      <c r="S12" s="79"/>
      <c r="T12" s="79"/>
      <c r="U12" s="10"/>
      <c r="V12" s="79"/>
      <c r="W12" s="10"/>
    </row>
    <row r="13" spans="1:23" s="78" customFormat="1" ht="36" customHeight="1">
      <c r="A13" s="11" t="s">
        <v>387</v>
      </c>
      <c r="B13" s="111" t="s">
        <v>504</v>
      </c>
      <c r="C13" s="11" t="s">
        <v>394</v>
      </c>
      <c r="D13" s="11" t="s">
        <v>240</v>
      </c>
      <c r="E13" s="11">
        <v>2230105</v>
      </c>
      <c r="F13" s="97" t="s">
        <v>395</v>
      </c>
      <c r="G13" s="11">
        <v>31204</v>
      </c>
      <c r="H13" s="11" t="s">
        <v>396</v>
      </c>
      <c r="I13" s="43">
        <v>7300</v>
      </c>
      <c r="J13" s="10"/>
      <c r="K13" s="10"/>
      <c r="L13" s="79"/>
      <c r="M13" s="79"/>
      <c r="N13" s="79"/>
      <c r="O13" s="79"/>
      <c r="P13" s="43">
        <v>7300</v>
      </c>
      <c r="Q13" s="79"/>
      <c r="R13" s="79"/>
      <c r="S13" s="79"/>
      <c r="T13" s="79"/>
      <c r="U13" s="10"/>
      <c r="V13" s="79"/>
      <c r="W13" s="10"/>
    </row>
    <row r="14" spans="1:23" ht="36" customHeight="1">
      <c r="A14" s="187" t="s">
        <v>133</v>
      </c>
      <c r="B14" s="188"/>
      <c r="C14" s="188"/>
      <c r="D14" s="188"/>
      <c r="E14" s="188"/>
      <c r="F14" s="188"/>
      <c r="G14" s="188"/>
      <c r="H14" s="151"/>
      <c r="I14" s="43">
        <v>5639275</v>
      </c>
      <c r="J14" s="98">
        <v>5631975</v>
      </c>
      <c r="K14" s="98">
        <v>5631975</v>
      </c>
      <c r="L14" s="43"/>
      <c r="M14" s="43"/>
      <c r="N14" s="43"/>
      <c r="O14" s="43"/>
      <c r="P14" s="43">
        <v>7300</v>
      </c>
      <c r="Q14" s="43"/>
      <c r="R14" s="43"/>
      <c r="S14" s="43"/>
      <c r="T14" s="43"/>
      <c r="U14" s="43"/>
      <c r="V14" s="43"/>
      <c r="W14" s="43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4:H14"/>
    <mergeCell ref="A5:A8"/>
    <mergeCell ref="B5:B8"/>
    <mergeCell ref="C5:C8"/>
    <mergeCell ref="D5:D8"/>
    <mergeCell ref="E5:E8"/>
    <mergeCell ref="F5:F8"/>
    <mergeCell ref="G5:G8"/>
    <mergeCell ref="H5:H8"/>
  </mergeCells>
  <phoneticPr fontId="15" type="noConversion"/>
  <printOptions horizontalCentered="1"/>
  <pageMargins left="0.37" right="0.37" top="0.56000000000000005" bottom="0.56000000000000005" header="0.48" footer="0.48"/>
  <pageSetup paperSize="9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J47"/>
  <sheetViews>
    <sheetView showZeros="0" workbookViewId="0">
      <pane ySplit="1" topLeftCell="A2" activePane="bottomLeft" state="frozen"/>
      <selection pane="bottomLeft" activeCell="A2" sqref="A2"/>
    </sheetView>
  </sheetViews>
  <sheetFormatPr defaultColWidth="9.109375" defaultRowHeight="12" customHeight="1"/>
  <cols>
    <col min="1" max="1" width="31.6640625" customWidth="1"/>
    <col min="2" max="2" width="30.88671875" customWidth="1"/>
    <col min="3" max="3" width="13" customWidth="1"/>
    <col min="4" max="4" width="15.33203125" customWidth="1"/>
    <col min="5" max="5" width="23.5546875" customWidth="1"/>
    <col min="6" max="6" width="10.88671875" customWidth="1"/>
    <col min="7" max="7" width="15.33203125" customWidth="1"/>
    <col min="8" max="8" width="11.5546875" customWidth="1"/>
    <col min="9" max="9" width="12.21875" customWidth="1"/>
    <col min="10" max="10" width="32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214" t="str">
        <f>"2025"&amp;"年部门项目支出绩效目标表"</f>
        <v>2025年部门项目支出绩效目标表</v>
      </c>
      <c r="B3" s="196"/>
      <c r="C3" s="196"/>
      <c r="D3" s="196"/>
      <c r="E3" s="196"/>
      <c r="F3" s="195"/>
      <c r="G3" s="196"/>
      <c r="H3" s="195"/>
      <c r="I3" s="195"/>
      <c r="J3" s="196"/>
    </row>
    <row r="4" spans="1:10" ht="17.25" customHeight="1">
      <c r="A4" s="197" t="s">
        <v>237</v>
      </c>
      <c r="B4" s="128"/>
      <c r="C4" s="128"/>
      <c r="D4" s="128"/>
      <c r="E4" s="128"/>
      <c r="F4" s="128"/>
      <c r="G4" s="128"/>
      <c r="H4" s="128"/>
    </row>
    <row r="5" spans="1:10" ht="44.25" customHeight="1">
      <c r="A5" s="33" t="s">
        <v>145</v>
      </c>
      <c r="B5" s="33" t="s">
        <v>168</v>
      </c>
      <c r="C5" s="33" t="s">
        <v>169</v>
      </c>
      <c r="D5" s="33" t="s">
        <v>170</v>
      </c>
      <c r="E5" s="33" t="s">
        <v>171</v>
      </c>
      <c r="F5" s="34" t="s">
        <v>172</v>
      </c>
      <c r="G5" s="33" t="s">
        <v>173</v>
      </c>
      <c r="H5" s="34" t="s">
        <v>174</v>
      </c>
      <c r="I5" s="34" t="s">
        <v>175</v>
      </c>
      <c r="J5" s="33" t="s">
        <v>176</v>
      </c>
    </row>
    <row r="6" spans="1:10" ht="18.75" customHeight="1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17">
        <v>6</v>
      </c>
      <c r="G6" s="60">
        <v>7</v>
      </c>
      <c r="H6" s="17">
        <v>8</v>
      </c>
      <c r="I6" s="17">
        <v>9</v>
      </c>
      <c r="J6" s="60">
        <v>10</v>
      </c>
    </row>
    <row r="7" spans="1:10" ht="27" customHeight="1">
      <c r="A7" s="36" t="s">
        <v>240</v>
      </c>
      <c r="B7" s="35"/>
      <c r="C7" s="35"/>
      <c r="D7" s="35"/>
      <c r="E7" s="36"/>
      <c r="F7" s="37"/>
      <c r="G7" s="36"/>
      <c r="H7" s="37"/>
      <c r="I7" s="37"/>
      <c r="J7" s="36"/>
    </row>
    <row r="8" spans="1:10" s="99" customFormat="1" ht="27" customHeight="1">
      <c r="A8" s="215" t="s">
        <v>386</v>
      </c>
      <c r="B8" s="213" t="s">
        <v>398</v>
      </c>
      <c r="C8" s="107" t="s">
        <v>399</v>
      </c>
      <c r="D8" s="107" t="s">
        <v>400</v>
      </c>
      <c r="E8" s="107" t="s">
        <v>401</v>
      </c>
      <c r="F8" s="107" t="s">
        <v>402</v>
      </c>
      <c r="G8" s="107" t="s">
        <v>403</v>
      </c>
      <c r="H8" s="107" t="s">
        <v>404</v>
      </c>
      <c r="I8" s="107" t="s">
        <v>405</v>
      </c>
      <c r="J8" s="107" t="s">
        <v>406</v>
      </c>
    </row>
    <row r="9" spans="1:10" s="99" customFormat="1" ht="27" customHeight="1">
      <c r="A9" s="216" t="s">
        <v>386</v>
      </c>
      <c r="B9" s="213" t="s">
        <v>398</v>
      </c>
      <c r="C9" s="107" t="s">
        <v>399</v>
      </c>
      <c r="D9" s="107" t="s">
        <v>407</v>
      </c>
      <c r="E9" s="107" t="s">
        <v>408</v>
      </c>
      <c r="F9" s="107" t="s">
        <v>402</v>
      </c>
      <c r="G9" s="107" t="s">
        <v>409</v>
      </c>
      <c r="H9" s="107" t="s">
        <v>410</v>
      </c>
      <c r="I9" s="107" t="s">
        <v>405</v>
      </c>
      <c r="J9" s="107" t="s">
        <v>411</v>
      </c>
    </row>
    <row r="10" spans="1:10" s="99" customFormat="1" ht="27" customHeight="1">
      <c r="A10" s="216" t="s">
        <v>386</v>
      </c>
      <c r="B10" s="213" t="s">
        <v>398</v>
      </c>
      <c r="C10" s="107" t="s">
        <v>399</v>
      </c>
      <c r="D10" s="107" t="s">
        <v>412</v>
      </c>
      <c r="E10" s="107" t="s">
        <v>413</v>
      </c>
      <c r="F10" s="107" t="s">
        <v>402</v>
      </c>
      <c r="G10" s="107" t="s">
        <v>414</v>
      </c>
      <c r="H10" s="107" t="s">
        <v>415</v>
      </c>
      <c r="I10" s="107" t="s">
        <v>405</v>
      </c>
      <c r="J10" s="107" t="s">
        <v>416</v>
      </c>
    </row>
    <row r="11" spans="1:10" s="99" customFormat="1" ht="27" customHeight="1">
      <c r="A11" s="216" t="s">
        <v>386</v>
      </c>
      <c r="B11" s="213" t="s">
        <v>398</v>
      </c>
      <c r="C11" s="107" t="s">
        <v>399</v>
      </c>
      <c r="D11" s="107" t="s">
        <v>417</v>
      </c>
      <c r="E11" s="107" t="s">
        <v>418</v>
      </c>
      <c r="F11" s="107" t="s">
        <v>402</v>
      </c>
      <c r="G11" s="107" t="s">
        <v>510</v>
      </c>
      <c r="H11" s="107" t="s">
        <v>419</v>
      </c>
      <c r="I11" s="107" t="s">
        <v>405</v>
      </c>
      <c r="J11" s="107" t="s">
        <v>420</v>
      </c>
    </row>
    <row r="12" spans="1:10" s="99" customFormat="1" ht="27" customHeight="1">
      <c r="A12" s="216" t="s">
        <v>386</v>
      </c>
      <c r="B12" s="213" t="s">
        <v>398</v>
      </c>
      <c r="C12" s="107" t="s">
        <v>421</v>
      </c>
      <c r="D12" s="107" t="s">
        <v>422</v>
      </c>
      <c r="E12" s="107" t="s">
        <v>423</v>
      </c>
      <c r="F12" s="107" t="s">
        <v>424</v>
      </c>
      <c r="G12" s="107" t="s">
        <v>425</v>
      </c>
      <c r="H12" s="107" t="s">
        <v>410</v>
      </c>
      <c r="I12" s="107" t="s">
        <v>405</v>
      </c>
      <c r="J12" s="107" t="s">
        <v>426</v>
      </c>
    </row>
    <row r="13" spans="1:10" s="99" customFormat="1" ht="27" customHeight="1">
      <c r="A13" s="217" t="s">
        <v>386</v>
      </c>
      <c r="B13" s="213" t="s">
        <v>398</v>
      </c>
      <c r="C13" s="107" t="s">
        <v>427</v>
      </c>
      <c r="D13" s="107" t="s">
        <v>428</v>
      </c>
      <c r="E13" s="107" t="s">
        <v>429</v>
      </c>
      <c r="F13" s="107" t="s">
        <v>402</v>
      </c>
      <c r="G13" s="107" t="s">
        <v>430</v>
      </c>
      <c r="H13" s="107" t="s">
        <v>410</v>
      </c>
      <c r="I13" s="107" t="s">
        <v>431</v>
      </c>
      <c r="J13" s="107" t="s">
        <v>432</v>
      </c>
    </row>
    <row r="14" spans="1:10" s="99" customFormat="1" ht="41.4" customHeight="1">
      <c r="A14" s="215" t="s">
        <v>385</v>
      </c>
      <c r="B14" s="213" t="s">
        <v>433</v>
      </c>
      <c r="C14" s="107" t="s">
        <v>399</v>
      </c>
      <c r="D14" s="107" t="s">
        <v>400</v>
      </c>
      <c r="E14" s="107" t="s">
        <v>434</v>
      </c>
      <c r="F14" s="107" t="s">
        <v>424</v>
      </c>
      <c r="G14" s="107" t="s">
        <v>89</v>
      </c>
      <c r="H14" s="107" t="s">
        <v>435</v>
      </c>
      <c r="I14" s="107" t="s">
        <v>405</v>
      </c>
      <c r="J14" s="107" t="s">
        <v>436</v>
      </c>
    </row>
    <row r="15" spans="1:10" s="99" customFormat="1" ht="36.6" customHeight="1">
      <c r="A15" s="216" t="s">
        <v>385</v>
      </c>
      <c r="B15" s="213" t="s">
        <v>433</v>
      </c>
      <c r="C15" s="107" t="s">
        <v>399</v>
      </c>
      <c r="D15" s="107" t="s">
        <v>400</v>
      </c>
      <c r="E15" s="107" t="s">
        <v>437</v>
      </c>
      <c r="F15" s="107" t="s">
        <v>424</v>
      </c>
      <c r="G15" s="107" t="s">
        <v>85</v>
      </c>
      <c r="H15" s="107" t="s">
        <v>435</v>
      </c>
      <c r="I15" s="107" t="s">
        <v>405</v>
      </c>
      <c r="J15" s="107" t="s">
        <v>438</v>
      </c>
    </row>
    <row r="16" spans="1:10" s="99" customFormat="1" ht="27" customHeight="1">
      <c r="A16" s="216" t="s">
        <v>385</v>
      </c>
      <c r="B16" s="213" t="s">
        <v>433</v>
      </c>
      <c r="C16" s="107" t="s">
        <v>399</v>
      </c>
      <c r="D16" s="107" t="s">
        <v>400</v>
      </c>
      <c r="E16" s="107" t="s">
        <v>439</v>
      </c>
      <c r="F16" s="107" t="s">
        <v>424</v>
      </c>
      <c r="G16" s="107" t="s">
        <v>83</v>
      </c>
      <c r="H16" s="107" t="s">
        <v>435</v>
      </c>
      <c r="I16" s="107" t="s">
        <v>405</v>
      </c>
      <c r="J16" s="107" t="s">
        <v>440</v>
      </c>
    </row>
    <row r="17" spans="1:10" s="99" customFormat="1" ht="34.799999999999997" customHeight="1">
      <c r="A17" s="216" t="s">
        <v>385</v>
      </c>
      <c r="B17" s="213" t="s">
        <v>433</v>
      </c>
      <c r="C17" s="107" t="s">
        <v>399</v>
      </c>
      <c r="D17" s="107" t="s">
        <v>400</v>
      </c>
      <c r="E17" s="107" t="s">
        <v>441</v>
      </c>
      <c r="F17" s="107" t="s">
        <v>424</v>
      </c>
      <c r="G17" s="107" t="s">
        <v>442</v>
      </c>
      <c r="H17" s="107" t="s">
        <v>443</v>
      </c>
      <c r="I17" s="107" t="s">
        <v>405</v>
      </c>
      <c r="J17" s="107" t="s">
        <v>444</v>
      </c>
    </row>
    <row r="18" spans="1:10" s="99" customFormat="1" ht="36.6" customHeight="1">
      <c r="A18" s="216" t="s">
        <v>385</v>
      </c>
      <c r="B18" s="213" t="s">
        <v>433</v>
      </c>
      <c r="C18" s="107" t="s">
        <v>399</v>
      </c>
      <c r="D18" s="107" t="s">
        <v>400</v>
      </c>
      <c r="E18" s="107" t="s">
        <v>445</v>
      </c>
      <c r="F18" s="107" t="s">
        <v>424</v>
      </c>
      <c r="G18" s="107" t="s">
        <v>91</v>
      </c>
      <c r="H18" s="107" t="s">
        <v>443</v>
      </c>
      <c r="I18" s="107" t="s">
        <v>405</v>
      </c>
      <c r="J18" s="107" t="s">
        <v>446</v>
      </c>
    </row>
    <row r="19" spans="1:10" s="99" customFormat="1" ht="27" customHeight="1">
      <c r="A19" s="216" t="s">
        <v>385</v>
      </c>
      <c r="B19" s="213" t="s">
        <v>433</v>
      </c>
      <c r="C19" s="107" t="s">
        <v>399</v>
      </c>
      <c r="D19" s="107" t="s">
        <v>400</v>
      </c>
      <c r="E19" s="107" t="s">
        <v>447</v>
      </c>
      <c r="F19" s="107" t="s">
        <v>424</v>
      </c>
      <c r="G19" s="107" t="s">
        <v>83</v>
      </c>
      <c r="H19" s="107" t="s">
        <v>435</v>
      </c>
      <c r="I19" s="107" t="s">
        <v>405</v>
      </c>
      <c r="J19" s="107" t="s">
        <v>448</v>
      </c>
    </row>
    <row r="20" spans="1:10" s="99" customFormat="1" ht="33" customHeight="1">
      <c r="A20" s="216" t="s">
        <v>385</v>
      </c>
      <c r="B20" s="213" t="s">
        <v>433</v>
      </c>
      <c r="C20" s="107" t="s">
        <v>399</v>
      </c>
      <c r="D20" s="107" t="s">
        <v>400</v>
      </c>
      <c r="E20" s="107" t="s">
        <v>449</v>
      </c>
      <c r="F20" s="107" t="s">
        <v>424</v>
      </c>
      <c r="G20" s="107" t="s">
        <v>450</v>
      </c>
      <c r="H20" s="107" t="s">
        <v>435</v>
      </c>
      <c r="I20" s="107" t="s">
        <v>405</v>
      </c>
      <c r="J20" s="107" t="s">
        <v>451</v>
      </c>
    </row>
    <row r="21" spans="1:10" s="99" customFormat="1" ht="27" customHeight="1">
      <c r="A21" s="216" t="s">
        <v>385</v>
      </c>
      <c r="B21" s="213" t="s">
        <v>433</v>
      </c>
      <c r="C21" s="107" t="s">
        <v>399</v>
      </c>
      <c r="D21" s="107" t="s">
        <v>400</v>
      </c>
      <c r="E21" s="107" t="s">
        <v>452</v>
      </c>
      <c r="F21" s="107" t="s">
        <v>424</v>
      </c>
      <c r="G21" s="107" t="s">
        <v>442</v>
      </c>
      <c r="H21" s="107" t="s">
        <v>435</v>
      </c>
      <c r="I21" s="107" t="s">
        <v>405</v>
      </c>
      <c r="J21" s="107" t="s">
        <v>453</v>
      </c>
    </row>
    <row r="22" spans="1:10" s="99" customFormat="1" ht="34.799999999999997" customHeight="1">
      <c r="A22" s="216" t="s">
        <v>385</v>
      </c>
      <c r="B22" s="213" t="s">
        <v>433</v>
      </c>
      <c r="C22" s="107" t="s">
        <v>399</v>
      </c>
      <c r="D22" s="107" t="s">
        <v>400</v>
      </c>
      <c r="E22" s="107" t="s">
        <v>454</v>
      </c>
      <c r="F22" s="107" t="s">
        <v>424</v>
      </c>
      <c r="G22" s="107" t="s">
        <v>83</v>
      </c>
      <c r="H22" s="107" t="s">
        <v>435</v>
      </c>
      <c r="I22" s="107" t="s">
        <v>405</v>
      </c>
      <c r="J22" s="107" t="s">
        <v>455</v>
      </c>
    </row>
    <row r="23" spans="1:10" s="99" customFormat="1" ht="33.6" customHeight="1">
      <c r="A23" s="216" t="s">
        <v>385</v>
      </c>
      <c r="B23" s="213" t="s">
        <v>433</v>
      </c>
      <c r="C23" s="107" t="s">
        <v>399</v>
      </c>
      <c r="D23" s="107" t="s">
        <v>400</v>
      </c>
      <c r="E23" s="107" t="s">
        <v>456</v>
      </c>
      <c r="F23" s="107" t="s">
        <v>424</v>
      </c>
      <c r="G23" s="107" t="s">
        <v>91</v>
      </c>
      <c r="H23" s="107" t="s">
        <v>435</v>
      </c>
      <c r="I23" s="107" t="s">
        <v>405</v>
      </c>
      <c r="J23" s="107" t="s">
        <v>457</v>
      </c>
    </row>
    <row r="24" spans="1:10" s="99" customFormat="1" ht="27" customHeight="1">
      <c r="A24" s="216" t="s">
        <v>385</v>
      </c>
      <c r="B24" s="213" t="s">
        <v>433</v>
      </c>
      <c r="C24" s="107" t="s">
        <v>399</v>
      </c>
      <c r="D24" s="107" t="s">
        <v>400</v>
      </c>
      <c r="E24" s="107" t="s">
        <v>458</v>
      </c>
      <c r="F24" s="107" t="s">
        <v>424</v>
      </c>
      <c r="G24" s="107" t="s">
        <v>85</v>
      </c>
      <c r="H24" s="107" t="s">
        <v>443</v>
      </c>
      <c r="I24" s="107" t="s">
        <v>405</v>
      </c>
      <c r="J24" s="107" t="s">
        <v>459</v>
      </c>
    </row>
    <row r="25" spans="1:10" s="99" customFormat="1" ht="27" customHeight="1">
      <c r="A25" s="216" t="s">
        <v>385</v>
      </c>
      <c r="B25" s="213" t="s">
        <v>433</v>
      </c>
      <c r="C25" s="107" t="s">
        <v>399</v>
      </c>
      <c r="D25" s="107" t="s">
        <v>400</v>
      </c>
      <c r="E25" s="107" t="s">
        <v>460</v>
      </c>
      <c r="F25" s="107" t="s">
        <v>424</v>
      </c>
      <c r="G25" s="107" t="s">
        <v>82</v>
      </c>
      <c r="H25" s="107" t="s">
        <v>461</v>
      </c>
      <c r="I25" s="107" t="s">
        <v>405</v>
      </c>
      <c r="J25" s="107" t="s">
        <v>462</v>
      </c>
    </row>
    <row r="26" spans="1:10" s="99" customFormat="1" ht="37.200000000000003" customHeight="1">
      <c r="A26" s="216" t="s">
        <v>385</v>
      </c>
      <c r="B26" s="213" t="s">
        <v>433</v>
      </c>
      <c r="C26" s="107" t="s">
        <v>399</v>
      </c>
      <c r="D26" s="107" t="s">
        <v>407</v>
      </c>
      <c r="E26" s="107" t="s">
        <v>463</v>
      </c>
      <c r="F26" s="107" t="s">
        <v>424</v>
      </c>
      <c r="G26" s="107" t="s">
        <v>425</v>
      </c>
      <c r="H26" s="107" t="s">
        <v>410</v>
      </c>
      <c r="I26" s="107" t="s">
        <v>431</v>
      </c>
      <c r="J26" s="107" t="s">
        <v>464</v>
      </c>
    </row>
    <row r="27" spans="1:10" s="99" customFormat="1" ht="27" customHeight="1">
      <c r="A27" s="216" t="s">
        <v>385</v>
      </c>
      <c r="B27" s="213" t="s">
        <v>433</v>
      </c>
      <c r="C27" s="107" t="s">
        <v>399</v>
      </c>
      <c r="D27" s="107" t="s">
        <v>407</v>
      </c>
      <c r="E27" s="107" t="s">
        <v>465</v>
      </c>
      <c r="F27" s="107" t="s">
        <v>424</v>
      </c>
      <c r="G27" s="107" t="s">
        <v>466</v>
      </c>
      <c r="H27" s="107" t="s">
        <v>410</v>
      </c>
      <c r="I27" s="107" t="s">
        <v>431</v>
      </c>
      <c r="J27" s="107" t="s">
        <v>467</v>
      </c>
    </row>
    <row r="28" spans="1:10" s="99" customFormat="1" ht="27" customHeight="1">
      <c r="A28" s="216" t="s">
        <v>385</v>
      </c>
      <c r="B28" s="213" t="s">
        <v>433</v>
      </c>
      <c r="C28" s="107" t="s">
        <v>399</v>
      </c>
      <c r="D28" s="107" t="s">
        <v>407</v>
      </c>
      <c r="E28" s="107" t="s">
        <v>468</v>
      </c>
      <c r="F28" s="107" t="s">
        <v>424</v>
      </c>
      <c r="G28" s="107" t="s">
        <v>409</v>
      </c>
      <c r="H28" s="107" t="s">
        <v>410</v>
      </c>
      <c r="I28" s="107" t="s">
        <v>431</v>
      </c>
      <c r="J28" s="107" t="s">
        <v>469</v>
      </c>
    </row>
    <row r="29" spans="1:10" s="99" customFormat="1" ht="27" customHeight="1">
      <c r="A29" s="216" t="s">
        <v>385</v>
      </c>
      <c r="B29" s="213" t="s">
        <v>433</v>
      </c>
      <c r="C29" s="107" t="s">
        <v>399</v>
      </c>
      <c r="D29" s="107" t="s">
        <v>407</v>
      </c>
      <c r="E29" s="107" t="s">
        <v>470</v>
      </c>
      <c r="F29" s="107" t="s">
        <v>424</v>
      </c>
      <c r="G29" s="107" t="s">
        <v>425</v>
      </c>
      <c r="H29" s="107" t="s">
        <v>410</v>
      </c>
      <c r="I29" s="107" t="s">
        <v>431</v>
      </c>
      <c r="J29" s="107" t="s">
        <v>471</v>
      </c>
    </row>
    <row r="30" spans="1:10" s="99" customFormat="1" ht="27" customHeight="1">
      <c r="A30" s="216" t="s">
        <v>385</v>
      </c>
      <c r="B30" s="213" t="s">
        <v>433</v>
      </c>
      <c r="C30" s="107" t="s">
        <v>399</v>
      </c>
      <c r="D30" s="107" t="s">
        <v>407</v>
      </c>
      <c r="E30" s="107" t="s">
        <v>472</v>
      </c>
      <c r="F30" s="107" t="s">
        <v>424</v>
      </c>
      <c r="G30" s="107" t="s">
        <v>473</v>
      </c>
      <c r="H30" s="107" t="s">
        <v>410</v>
      </c>
      <c r="I30" s="107" t="s">
        <v>431</v>
      </c>
      <c r="J30" s="107" t="s">
        <v>474</v>
      </c>
    </row>
    <row r="31" spans="1:10" s="99" customFormat="1" ht="35.4" customHeight="1">
      <c r="A31" s="216" t="s">
        <v>385</v>
      </c>
      <c r="B31" s="213" t="s">
        <v>433</v>
      </c>
      <c r="C31" s="107" t="s">
        <v>399</v>
      </c>
      <c r="D31" s="107" t="s">
        <v>407</v>
      </c>
      <c r="E31" s="107" t="s">
        <v>475</v>
      </c>
      <c r="F31" s="107" t="s">
        <v>424</v>
      </c>
      <c r="G31" s="107" t="s">
        <v>476</v>
      </c>
      <c r="H31" s="107" t="s">
        <v>410</v>
      </c>
      <c r="I31" s="107" t="s">
        <v>431</v>
      </c>
      <c r="J31" s="107" t="s">
        <v>477</v>
      </c>
    </row>
    <row r="32" spans="1:10" s="99" customFormat="1" ht="27" customHeight="1">
      <c r="A32" s="216" t="s">
        <v>385</v>
      </c>
      <c r="B32" s="213" t="s">
        <v>433</v>
      </c>
      <c r="C32" s="107" t="s">
        <v>399</v>
      </c>
      <c r="D32" s="107" t="s">
        <v>407</v>
      </c>
      <c r="E32" s="107" t="s">
        <v>478</v>
      </c>
      <c r="F32" s="107" t="s">
        <v>424</v>
      </c>
      <c r="G32" s="107" t="s">
        <v>425</v>
      </c>
      <c r="H32" s="107" t="s">
        <v>410</v>
      </c>
      <c r="I32" s="107" t="s">
        <v>431</v>
      </c>
      <c r="J32" s="107" t="s">
        <v>479</v>
      </c>
    </row>
    <row r="33" spans="1:10" s="99" customFormat="1" ht="27" customHeight="1">
      <c r="A33" s="216" t="s">
        <v>385</v>
      </c>
      <c r="B33" s="213" t="s">
        <v>433</v>
      </c>
      <c r="C33" s="107" t="s">
        <v>399</v>
      </c>
      <c r="D33" s="107" t="s">
        <v>407</v>
      </c>
      <c r="E33" s="107" t="s">
        <v>480</v>
      </c>
      <c r="F33" s="107" t="s">
        <v>424</v>
      </c>
      <c r="G33" s="107" t="s">
        <v>473</v>
      </c>
      <c r="H33" s="107" t="s">
        <v>410</v>
      </c>
      <c r="I33" s="107" t="s">
        <v>431</v>
      </c>
      <c r="J33" s="107" t="s">
        <v>481</v>
      </c>
    </row>
    <row r="34" spans="1:10" s="99" customFormat="1" ht="27" customHeight="1">
      <c r="A34" s="216" t="s">
        <v>385</v>
      </c>
      <c r="B34" s="213" t="s">
        <v>433</v>
      </c>
      <c r="C34" s="107" t="s">
        <v>399</v>
      </c>
      <c r="D34" s="107" t="s">
        <v>412</v>
      </c>
      <c r="E34" s="107" t="s">
        <v>482</v>
      </c>
      <c r="F34" s="107" t="s">
        <v>402</v>
      </c>
      <c r="G34" s="107" t="s">
        <v>414</v>
      </c>
      <c r="H34" s="107" t="s">
        <v>415</v>
      </c>
      <c r="I34" s="107" t="s">
        <v>431</v>
      </c>
      <c r="J34" s="107" t="s">
        <v>483</v>
      </c>
    </row>
    <row r="35" spans="1:10" s="99" customFormat="1" ht="27" customHeight="1">
      <c r="A35" s="216" t="s">
        <v>385</v>
      </c>
      <c r="B35" s="213" t="s">
        <v>433</v>
      </c>
      <c r="C35" s="107" t="s">
        <v>421</v>
      </c>
      <c r="D35" s="107" t="s">
        <v>484</v>
      </c>
      <c r="E35" s="107" t="s">
        <v>485</v>
      </c>
      <c r="F35" s="107" t="s">
        <v>424</v>
      </c>
      <c r="G35" s="107" t="s">
        <v>425</v>
      </c>
      <c r="H35" s="107" t="s">
        <v>410</v>
      </c>
      <c r="I35" s="107" t="s">
        <v>431</v>
      </c>
      <c r="J35" s="107" t="s">
        <v>486</v>
      </c>
    </row>
    <row r="36" spans="1:10" s="99" customFormat="1" ht="34.799999999999997" customHeight="1">
      <c r="A36" s="216" t="s">
        <v>385</v>
      </c>
      <c r="B36" s="213" t="s">
        <v>433</v>
      </c>
      <c r="C36" s="107" t="s">
        <v>421</v>
      </c>
      <c r="D36" s="107" t="s">
        <v>422</v>
      </c>
      <c r="E36" s="107" t="s">
        <v>487</v>
      </c>
      <c r="F36" s="107" t="s">
        <v>424</v>
      </c>
      <c r="G36" s="107" t="s">
        <v>476</v>
      </c>
      <c r="H36" s="107" t="s">
        <v>410</v>
      </c>
      <c r="I36" s="107" t="s">
        <v>431</v>
      </c>
      <c r="J36" s="107" t="s">
        <v>488</v>
      </c>
    </row>
    <row r="37" spans="1:10" s="99" customFormat="1" ht="27" customHeight="1">
      <c r="A37" s="216" t="s">
        <v>385</v>
      </c>
      <c r="B37" s="213" t="s">
        <v>433</v>
      </c>
      <c r="C37" s="107" t="s">
        <v>421</v>
      </c>
      <c r="D37" s="107" t="s">
        <v>422</v>
      </c>
      <c r="E37" s="107" t="s">
        <v>489</v>
      </c>
      <c r="F37" s="107" t="s">
        <v>402</v>
      </c>
      <c r="G37" s="107" t="s">
        <v>490</v>
      </c>
      <c r="H37" s="107" t="s">
        <v>410</v>
      </c>
      <c r="I37" s="107" t="s">
        <v>431</v>
      </c>
      <c r="J37" s="107" t="s">
        <v>491</v>
      </c>
    </row>
    <row r="38" spans="1:10" s="99" customFormat="1" ht="32.4" customHeight="1">
      <c r="A38" s="216" t="s">
        <v>385</v>
      </c>
      <c r="B38" s="213" t="s">
        <v>433</v>
      </c>
      <c r="C38" s="107" t="s">
        <v>421</v>
      </c>
      <c r="D38" s="107" t="s">
        <v>422</v>
      </c>
      <c r="E38" s="107" t="s">
        <v>492</v>
      </c>
      <c r="F38" s="107" t="s">
        <v>424</v>
      </c>
      <c r="G38" s="107" t="s">
        <v>430</v>
      </c>
      <c r="H38" s="107" t="s">
        <v>410</v>
      </c>
      <c r="I38" s="107" t="s">
        <v>431</v>
      </c>
      <c r="J38" s="107" t="s">
        <v>493</v>
      </c>
    </row>
    <row r="39" spans="1:10" s="99" customFormat="1" ht="33" customHeight="1">
      <c r="A39" s="216" t="s">
        <v>385</v>
      </c>
      <c r="B39" s="213" t="s">
        <v>433</v>
      </c>
      <c r="C39" s="107" t="s">
        <v>421</v>
      </c>
      <c r="D39" s="107" t="s">
        <v>422</v>
      </c>
      <c r="E39" s="107" t="s">
        <v>494</v>
      </c>
      <c r="F39" s="107" t="s">
        <v>424</v>
      </c>
      <c r="G39" s="107" t="s">
        <v>425</v>
      </c>
      <c r="H39" s="107" t="s">
        <v>410</v>
      </c>
      <c r="I39" s="107" t="s">
        <v>431</v>
      </c>
      <c r="J39" s="107" t="s">
        <v>495</v>
      </c>
    </row>
    <row r="40" spans="1:10" s="99" customFormat="1" ht="27" customHeight="1">
      <c r="A40" s="216" t="s">
        <v>385</v>
      </c>
      <c r="B40" s="213" t="s">
        <v>433</v>
      </c>
      <c r="C40" s="107" t="s">
        <v>421</v>
      </c>
      <c r="D40" s="107" t="s">
        <v>496</v>
      </c>
      <c r="E40" s="107" t="s">
        <v>497</v>
      </c>
      <c r="F40" s="107" t="s">
        <v>424</v>
      </c>
      <c r="G40" s="107" t="s">
        <v>425</v>
      </c>
      <c r="H40" s="107" t="s">
        <v>410</v>
      </c>
      <c r="I40" s="107" t="s">
        <v>431</v>
      </c>
      <c r="J40" s="107" t="s">
        <v>498</v>
      </c>
    </row>
    <row r="41" spans="1:10" s="99" customFormat="1" ht="35.4" customHeight="1">
      <c r="A41" s="216" t="s">
        <v>385</v>
      </c>
      <c r="B41" s="213" t="s">
        <v>433</v>
      </c>
      <c r="C41" s="107" t="s">
        <v>421</v>
      </c>
      <c r="D41" s="107" t="s">
        <v>499</v>
      </c>
      <c r="E41" s="107" t="s">
        <v>500</v>
      </c>
      <c r="F41" s="107" t="s">
        <v>424</v>
      </c>
      <c r="G41" s="107" t="s">
        <v>425</v>
      </c>
      <c r="H41" s="107" t="s">
        <v>410</v>
      </c>
      <c r="I41" s="107" t="s">
        <v>431</v>
      </c>
      <c r="J41" s="107" t="s">
        <v>501</v>
      </c>
    </row>
    <row r="42" spans="1:10" s="99" customFormat="1" ht="27" customHeight="1">
      <c r="A42" s="217" t="s">
        <v>385</v>
      </c>
      <c r="B42" s="213" t="s">
        <v>433</v>
      </c>
      <c r="C42" s="107" t="s">
        <v>427</v>
      </c>
      <c r="D42" s="107" t="s">
        <v>428</v>
      </c>
      <c r="E42" s="107" t="s">
        <v>502</v>
      </c>
      <c r="F42" s="107" t="s">
        <v>424</v>
      </c>
      <c r="G42" s="107" t="s">
        <v>425</v>
      </c>
      <c r="H42" s="107" t="s">
        <v>410</v>
      </c>
      <c r="I42" s="107" t="s">
        <v>431</v>
      </c>
      <c r="J42" s="107" t="s">
        <v>503</v>
      </c>
    </row>
    <row r="43" spans="1:10" s="99" customFormat="1" ht="27" customHeight="1">
      <c r="A43" s="213" t="s">
        <v>507</v>
      </c>
      <c r="B43" s="213" t="s">
        <v>508</v>
      </c>
      <c r="C43" s="107" t="s">
        <v>399</v>
      </c>
      <c r="D43" s="107" t="s">
        <v>400</v>
      </c>
      <c r="E43" s="107" t="s">
        <v>505</v>
      </c>
      <c r="F43" s="107" t="s">
        <v>402</v>
      </c>
      <c r="G43" s="107" t="s">
        <v>509</v>
      </c>
      <c r="H43" s="107" t="s">
        <v>404</v>
      </c>
      <c r="I43" s="107" t="s">
        <v>405</v>
      </c>
      <c r="J43" s="107" t="s">
        <v>506</v>
      </c>
    </row>
    <row r="44" spans="1:10" s="99" customFormat="1" ht="27" customHeight="1">
      <c r="A44" s="213"/>
      <c r="B44" s="213" t="s">
        <v>398</v>
      </c>
      <c r="C44" s="107" t="s">
        <v>399</v>
      </c>
      <c r="D44" s="107" t="s">
        <v>412</v>
      </c>
      <c r="E44" s="107" t="s">
        <v>413</v>
      </c>
      <c r="F44" s="107" t="s">
        <v>402</v>
      </c>
      <c r="G44" s="107" t="s">
        <v>414</v>
      </c>
      <c r="H44" s="107" t="s">
        <v>415</v>
      </c>
      <c r="I44" s="107" t="s">
        <v>405</v>
      </c>
      <c r="J44" s="107" t="s">
        <v>416</v>
      </c>
    </row>
    <row r="45" spans="1:10" s="99" customFormat="1" ht="37.200000000000003" customHeight="1">
      <c r="A45" s="213"/>
      <c r="B45" s="213" t="s">
        <v>398</v>
      </c>
      <c r="C45" s="107" t="s">
        <v>399</v>
      </c>
      <c r="D45" s="107" t="s">
        <v>417</v>
      </c>
      <c r="E45" s="107" t="s">
        <v>418</v>
      </c>
      <c r="F45" s="107" t="s">
        <v>402</v>
      </c>
      <c r="G45" s="107" t="s">
        <v>518</v>
      </c>
      <c r="H45" s="107" t="s">
        <v>419</v>
      </c>
      <c r="I45" s="107" t="s">
        <v>405</v>
      </c>
      <c r="J45" s="107" t="s">
        <v>516</v>
      </c>
    </row>
    <row r="46" spans="1:10" s="99" customFormat="1" ht="27" customHeight="1">
      <c r="A46" s="213"/>
      <c r="B46" s="213" t="s">
        <v>398</v>
      </c>
      <c r="C46" s="107" t="s">
        <v>421</v>
      </c>
      <c r="D46" s="107" t="s">
        <v>422</v>
      </c>
      <c r="E46" s="107" t="s">
        <v>512</v>
      </c>
      <c r="F46" s="107" t="s">
        <v>402</v>
      </c>
      <c r="G46" s="107" t="s">
        <v>511</v>
      </c>
      <c r="H46" s="107" t="s">
        <v>410</v>
      </c>
      <c r="I46" s="107" t="s">
        <v>405</v>
      </c>
      <c r="J46" s="107" t="s">
        <v>513</v>
      </c>
    </row>
    <row r="47" spans="1:10" s="99" customFormat="1" ht="27" customHeight="1">
      <c r="A47" s="213"/>
      <c r="B47" s="213" t="s">
        <v>398</v>
      </c>
      <c r="C47" s="107" t="s">
        <v>427</v>
      </c>
      <c r="D47" s="107" t="s">
        <v>428</v>
      </c>
      <c r="E47" s="107" t="s">
        <v>517</v>
      </c>
      <c r="F47" s="107" t="s">
        <v>424</v>
      </c>
      <c r="G47" s="107" t="s">
        <v>514</v>
      </c>
      <c r="H47" s="107" t="s">
        <v>410</v>
      </c>
      <c r="I47" s="107" t="s">
        <v>431</v>
      </c>
      <c r="J47" s="107" t="s">
        <v>515</v>
      </c>
    </row>
  </sheetData>
  <mergeCells count="8">
    <mergeCell ref="A43:A47"/>
    <mergeCell ref="B43:B47"/>
    <mergeCell ref="A3:J3"/>
    <mergeCell ref="A4:H4"/>
    <mergeCell ref="A8:A13"/>
    <mergeCell ref="B8:B13"/>
    <mergeCell ref="A14:A42"/>
    <mergeCell ref="B14:B42"/>
  </mergeCells>
  <phoneticPr fontId="15" type="noConversion"/>
  <printOptions horizontalCentered="1"/>
  <pageMargins left="0.35433070866141736" right="0.35433070866141736" top="0.9055118110236221" bottom="0.9055118110236221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0303</cp:lastModifiedBy>
  <cp:lastPrinted>2025-03-13T07:32:44Z</cp:lastPrinted>
  <dcterms:created xsi:type="dcterms:W3CDTF">2025-02-06T07:09:00Z</dcterms:created>
  <dcterms:modified xsi:type="dcterms:W3CDTF">2025-03-13T07:54:40Z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