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894" firstSheet="9" activeTab="16"/>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<sst xmlns="http://schemas.openxmlformats.org/spreadsheetml/2006/main" count="1516" uniqueCount="570">
  <si>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</si>
  <si>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</si>
  <si>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</si>
  <si>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</si>
  <si>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</si>
  <si>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</si>
  <si>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</si>
  <si>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</si>
  <si>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</si>
  <si>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</si>
  <si>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</si>
  <si>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</si>
  <si>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</si>
  <si>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</si>
  <si>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</si>
  <si>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</si>
  <si>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</si>
  <si>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</si>
  <si>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</si>
  <si>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</si>
  <si>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</si>
  <si>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</si>
  <si>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</si>
  <si>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</si>
  <si>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</si>
  <si>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</si>
  <si>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</si>
  <si>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</si>
  <si>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</si>
  <si>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</si>
  <si>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</si>
  <si>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</si>
  <si>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</si>
  <si>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</si>
  <si>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</si>
  <si>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</si>
  <si>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</si>
  <si>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</si>
  <si>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</si>
  <si>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</si>
  <si>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</si>
  <si>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</si>
  <si>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</si>
  <si>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</si>
  <si>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</si>
  <si>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</si>
  <si>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</si>
  <si>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</si>
  <si>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</si>
  <si>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</si>
  <si>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</si>
  <si>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</si>
  <si>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</si>
  <si>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</si>
  <si>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</si>
  <si>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</si>
  <si>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</si>
  <si>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</si>
  <si>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</si>
  <si>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</si>
  <si>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</si>
  <si>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</si>
  <si>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</si>
  <si>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</si>
  <si>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</si>
  <si>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</si>
  <si>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</si>
  <si>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</si>
  <si>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</si>
  <si>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377</t>
  </si>
  <si>
    <t>昆明市呈贡区医疗保障局</t>
  </si>
  <si>
    <t>377001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</si>
  <si>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</si>
  <si>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</si>
  <si>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</si>
  <si>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</si>
  <si>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</si>
  <si>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</si>
  <si>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</si>
  <si>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</si>
  <si>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</si>
  <si>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</si>
  <si>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</si>
  <si>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</si>
  <si>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</si>
  <si>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</si>
  <si>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</si>
  <si>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</si>
  <si>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</si>
  <si>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</si>
  <si>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</si>
  <si>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</si>
  <si>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</si>
  <si>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</si>
  <si>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</si>
  <si>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</si>
  <si>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</si>
  <si>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</si>
  <si>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</si>
  <si>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</si>
  <si>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20131</t>
  </si>
  <si>
    <t>党委办公厅（室）及相关机构事务</t>
  </si>
  <si>
    <t>2013199</t>
  </si>
  <si>
    <t>其他党委办公厅（室）及相关机构事务支出</t>
  </si>
  <si>
    <t>205</t>
  </si>
  <si>
    <t>教育支出</t>
  </si>
  <si>
    <t>20508</t>
  </si>
  <si>
    <t>进修及培训</t>
  </si>
  <si>
    <t>2050803</t>
  </si>
  <si>
    <t>培训支出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</si>
  <si>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</si>
  <si>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</si>
  <si>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</si>
  <si>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</si>
  <si>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</si>
  <si>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</si>
  <si>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</si>
  <si>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</si>
  <si>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</si>
  <si>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</si>
  <si>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</si>
  <si>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</si>
  <si>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</si>
  <si>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</si>
  <si>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</si>
  <si>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</si>
  <si>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</si>
  <si>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</si>
  <si>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</si>
  <si>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</si>
  <si>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21013</t>
  </si>
  <si>
    <t>医疗救助</t>
  </si>
  <si>
    <t>2101301</t>
  </si>
  <si>
    <t>城乡医疗救助</t>
  </si>
  <si>
    <t>2101399</t>
  </si>
  <si>
    <t>其他医疗救助支出</t>
  </si>
  <si>
    <t>21015</t>
  </si>
  <si>
    <t>医疗保障管理事务</t>
  </si>
  <si>
    <t>2101501</t>
  </si>
  <si>
    <t>行政运行</t>
  </si>
  <si>
    <t>2101505</t>
  </si>
  <si>
    <t>医疗保障政策管理</t>
  </si>
  <si>
    <t>2101599</t>
  </si>
  <si>
    <t>其他医疗保障管理事务支出</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</si>
  <si>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</si>
  <si>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</si>
  <si>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</si>
  <si>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</si>
  <si>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</si>
  <si>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</si>
  <si>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</si>
  <si>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</si>
  <si>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</si>
  <si>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</si>
  <si>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</si>
  <si>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</si>
  <si>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</si>
  <si>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</si>
  <si>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</si>
  <si>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</si>
  <si>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</si>
  <si>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</si>
  <si>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</si>
  <si>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</si>
  <si>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</si>
  <si>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</si>
  <si>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</si>
  <si>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</si>
  <si>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</si>
  <si>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</si>
  <si>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</si>
  <si>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</si>
  <si>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</si>
  <si>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</si>
  <si>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</si>
  <si>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</si>
  <si>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</si>
  <si>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</si>
  <si>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</si>
  <si>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</si>
  <si>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</si>
  <si>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</si>
  <si>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</si>
  <si>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</si>
  <si>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</si>
  <si>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</si>
  <si>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</si>
  <si>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</si>
  <si>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</si>
  <si>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</si>
  <si>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</si>
  <si>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</si>
  <si>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</si>
  <si>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</si>
  <si>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</si>
  <si>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</si>
  <si>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</si>
  <si>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</si>
  <si>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</si>
  <si>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</si>
  <si>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</si>
  <si>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</si>
  <si>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</si>
  <si>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</si>
  <si>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</si>
  <si>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</si>
  <si>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</si>
  <si>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</si>
  <si>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</si>
  <si>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</si>
  <si>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</si>
  <si>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</si>
  <si>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</si>
  <si>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</si>
  <si>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</si>
  <si>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</si>
  <si>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</si>
  <si>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530121210000000001502</t>
  </si>
  <si>
    <t>行政人员工资支出</t>
  </si>
  <si>
    <t>30101</t>
  </si>
  <si>
    <t>基本工资</t>
  </si>
  <si>
    <t>30102</t>
  </si>
  <si>
    <t>津贴补贴</t>
  </si>
  <si>
    <t>30103</t>
  </si>
  <si>
    <t>奖金</t>
  </si>
  <si>
    <t>530121210000000001503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</si>
  <si>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</si>
  <si>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</si>
  <si>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</si>
  <si>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</si>
  <si>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</si>
  <si>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</si>
  <si>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</si>
  <si>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</si>
  <si>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</si>
  <si>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</si>
  <si>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</si>
  <si>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530121210000000001504</t>
  </si>
  <si>
    <t>30113</t>
  </si>
  <si>
    <t>530121210000000001508</t>
  </si>
  <si>
    <t>公务交通补贴</t>
  </si>
  <si>
    <t>30239</t>
  </si>
  <si>
    <t>其他交通费用</t>
  </si>
  <si>
    <t>530121210000000001509</t>
  </si>
  <si>
    <t>工会经费</t>
  </si>
  <si>
    <t>30228</t>
  </si>
  <si>
    <t>530121210000000001510</t>
  </si>
  <si>
    <t>一般公用运转支出</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</si>
  <si>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</si>
  <si>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</si>
  <si>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</si>
  <si>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</si>
  <si>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</si>
  <si>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</si>
  <si>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</si>
  <si>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</si>
  <si>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</si>
  <si>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</si>
  <si>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</si>
  <si>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</si>
  <si>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</si>
  <si>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</si>
  <si>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</si>
  <si>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</si>
  <si>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</si>
  <si>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</si>
  <si>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530121221100000463363</t>
  </si>
  <si>
    <t>530121231100001187815</t>
  </si>
  <si>
    <t>离退休人员支出</t>
  </si>
  <si>
    <t>30305</t>
  </si>
  <si>
    <t>生活补助</t>
  </si>
  <si>
    <t>530121231100001187833</t>
  </si>
  <si>
    <t>30217</t>
  </si>
  <si>
    <t>530121231100001441720</t>
  </si>
  <si>
    <t>行政人员绩效奖励</t>
  </si>
  <si>
    <t>530121231100001441997</t>
  </si>
  <si>
    <t>编外人员公用经费</t>
  </si>
  <si>
    <t>530121241100002252769</t>
  </si>
  <si>
    <t>其他人员支出</t>
  </si>
  <si>
    <t>30199</t>
  </si>
  <si>
    <t>其他工资福利支出</t>
  </si>
  <si>
    <t>预算05-1表</t>
  </si>
  <si>
    <t>项目分类</t>
  </si>
  <si>
    <t>项目单位</t>
  </si>
  <si>
    <t>经济科目编码</t>
  </si>
  <si>
    <t>经济科目名称</t>
  </si>
  <si>
    <t>本年拨款</t>
  </si>
  <si>
    <t>其中：本次下达</t>
  </si>
  <si>
    <t>专项业务类</t>
  </si>
  <si>
    <t>530121210000000229826</t>
  </si>
  <si>
    <t>原农机厂退休人员医保经费</t>
  </si>
  <si>
    <t>530121210000000229835</t>
  </si>
  <si>
    <t>离休干部医疗经费</t>
  </si>
  <si>
    <t>530121221100000512834</t>
  </si>
  <si>
    <t>新冠疫苗及接种补助资金</t>
  </si>
  <si>
    <t>530121251100003882216</t>
  </si>
  <si>
    <t>医疗保险专项经费</t>
  </si>
  <si>
    <t>30227</t>
  </si>
  <si>
    <t>委托业务费</t>
  </si>
  <si>
    <t>530121251100003882227</t>
  </si>
  <si>
    <t>度假区大渔街道医疗保险专项经费</t>
  </si>
  <si>
    <t>530121251100003882265</t>
  </si>
  <si>
    <t>高新区马金铺街道医疗保险专项经费</t>
  </si>
  <si>
    <t>民生类</t>
  </si>
  <si>
    <t>530121210000000229829</t>
  </si>
  <si>
    <t>城乡居民医疗保险个人缴费财政补助经费</t>
  </si>
  <si>
    <t>530121210000000229833</t>
  </si>
  <si>
    <t>城乡医疗救助经费</t>
  </si>
  <si>
    <t>30306</t>
  </si>
  <si>
    <t>救济费</t>
  </si>
  <si>
    <t>530121231100001163944</t>
  </si>
  <si>
    <t>党建经费和党员教育管理经费</t>
  </si>
  <si>
    <t>530121241100002380763</t>
  </si>
  <si>
    <t>度假大渔片区社会事务移交呈贡区城乡居民医疗保险个人缴费补助经费</t>
  </si>
  <si>
    <t>预算05-2表</t>
  </si>
  <si>
    <t>项目年度绩效目标</t>
  </si>
  <si>
    <t>一级指标</t>
  </si>
  <si>
    <t>二级指标</t>
  </si>
  <si>
    <t>三级指标</t>
  </si>
  <si>
    <t>指标性质</t>
  </si>
  <si>
    <t>指标值</t>
  </si>
  <si>
    <t>度量单位</t>
  </si>
  <si>
    <t>指标属性</t>
  </si>
  <si>
    <t>指标内容</t>
  </si>
  <si>
    <t>根据市医保参保人数测算，度假区大渔片区2024年18844人，2025年按市医保预算人数略有上浮，预测2025年参保人数19392人，医保工作经费按照5元/人标准进行安排，共计96960元。
1.医保经办服务30.85万：医保基金第三方监管21.85万（2024年尾款1.85万，2025年12月已发布计划20万）；医疗保障能力提升5万（政务服务窗口保障）；医保局微信公众号服务功能维护4万；
2.信息系统运行与维护6.7万：本单位和全区8个街道75个社区共84个网点的医保专网维护（每个点800元/年）；
3.人员培训14.7万：医保经办人业务知识培训费2.8万，呈贡区8个街道75个社区及各参保单位约120人参会；两定医药机构医保定点协议管理培训2.5万，呈贡区不低于100家医药机构约110人参会；DRG付费专项培训3期4.2万，医疗机构10家3期约180人次参会；药品集采培训1.8万，医疗机构28家机构约80人参会；基金监管政策及案例分析专项培训2.5万，呈贡区不低于100家医药机构约110人参会；授课费9000元，10人次，每次2课时；（文件：昆医险通〔2020〕31号《昆明市医疗保险管理局关于开展昆明市医疗机构申请基本医疗保险协议管理工作的通知》、呈财〔2018〕8号）关《呈贡区区级机关培训费管理办法》的通知）；
4.医保政策宣传10万：城乡居民参保宣传、基金监管政策宣传、基金监管宣传月启动、长护险推广和宣传、门诊共济推广和宣传等医保政策宣传（印制宣传资料4.5万：各项政策宣传海报8000份、参保宣传折页15万份、残疾人明白卡3500份、医保待遇宣传资料8000份等；搭建各项活动的展台、展架和广告牌等5.5万；
5.医保码结算率达标5万（市医保要求80%以上，我区目前结算率为63%）。
合计：67万元（分别在呈贡、大渔、马金铺医疗保险专项经费中分摊列支）</t>
  </si>
  <si>
    <t>产出指标</t>
  </si>
  <si>
    <t>数量指标</t>
  </si>
  <si>
    <t>度假区大渔街道城乡居民医疗保险补助人数</t>
  </si>
  <si>
    <t>=</t>
  </si>
  <si>
    <t>19392</t>
  </si>
  <si>
    <t>人</t>
  </si>
  <si>
    <t>定量指标</t>
  </si>
  <si>
    <t>反映2025年度假区大渔街道城乡居民医疗保险补助人数</t>
  </si>
  <si>
    <t>质量指标</t>
  </si>
  <si>
    <t>享受医疗保险待遇覆盖率</t>
  </si>
  <si>
    <t>100</t>
  </si>
  <si>
    <t>%</t>
  </si>
  <si>
    <t>反映医疗保险待遇覆盖率，补助覆盖率=实际获补人数/应补助人数</t>
  </si>
  <si>
    <t>效益指标</t>
  </si>
  <si>
    <t>社会效益</t>
  </si>
  <si>
    <t>度假区大渔街道居民人人参保，享受正常参保待遇</t>
  </si>
  <si>
    <t>保证度假区大渔街道居民人人参保，享受正常参保待遇</t>
  </si>
  <si>
    <t>满意度指标</t>
  </si>
  <si>
    <t>服务对象满意度</t>
  </si>
  <si>
    <t>度假区大渔街道居民对参加城乡居民基本医疗保险的满意度</t>
  </si>
  <si>
    <t>&gt;=</t>
  </si>
  <si>
    <t>90</t>
  </si>
  <si>
    <t>度假区大渔街道居民对参加城乡居民基本医疗保险的满意度达到90%以上</t>
  </si>
  <si>
    <t>接种新冠病毒疫苗降低人民群众感染病毒风险，有力阻断病毒传播，巩固疫情防控成果，实现经济社会秩序持续合面好转的重要举措，从维护广大人民群众的生命健康。
根据昆明市医保财补资金测算表，2025年保障剂次146104，预算金额为385895.37元。</t>
  </si>
  <si>
    <t>新冠疫苗补助经费保障剂次</t>
  </si>
  <si>
    <t>146104</t>
  </si>
  <si>
    <t>剂</t>
  </si>
  <si>
    <t>新冠疫苗预计达146104剂次</t>
  </si>
  <si>
    <t>接种人员覆盖率</t>
  </si>
  <si>
    <t>80</t>
  </si>
  <si>
    <t>反映新冠疫苗接种人员覆盖率，覆盖率=实际完成接种人次/呈贡区常驻人口总数</t>
  </si>
  <si>
    <t>项目资金预算执行率</t>
  </si>
  <si>
    <t>反映预算资金执行情况</t>
  </si>
  <si>
    <t>时效指标</t>
  </si>
  <si>
    <t>接种补助经费拨付时间</t>
  </si>
  <si>
    <t>2025年12月</t>
  </si>
  <si>
    <t>月</t>
  </si>
  <si>
    <t>在2025年12月前完成新冠疫苗接种补助资金拨付</t>
  </si>
  <si>
    <t>及时配比拨付率</t>
  </si>
  <si>
    <t>疫苗接种补助资金配比拨付率达100%</t>
  </si>
  <si>
    <t>政策知晓率</t>
  </si>
  <si>
    <t>85</t>
  </si>
  <si>
    <t>政策知晓率达85%以上</t>
  </si>
  <si>
    <t>受益对象满意度</t>
  </si>
  <si>
    <t>受益对象满意度达85%以上</t>
  </si>
  <si>
    <t>加快推进现代化科教创新新城的实践中谋划和审视全区基层组织建设，将党的基层组织资 源转化为发展资源、基层组织优势转化为发展优势、基层组织活力转化为发展活力，推动党的基层组织建设与呈贡改革发展同频 共振、互促互进。通过万名党员进党校、警示教育、基层党建等多种形式开展党员教育和党支部规范化建设。根据《关于区宣传和社会事业党工委下辖各机关党组织党建经费和党员教育管理经费预算的通知》，按照每名党员1000元标准申请党建经费，共计14名党员，总预算金额为14000元。</t>
  </si>
  <si>
    <t>组织党史学习教育</t>
  </si>
  <si>
    <t>次</t>
  </si>
  <si>
    <t>反映组织党史学习教育次数</t>
  </si>
  <si>
    <t>组织主题党日活动</t>
  </si>
  <si>
    <t>反映组织开展主动党日活动次数</t>
  </si>
  <si>
    <t>组织购买党史学习书籍</t>
  </si>
  <si>
    <t>批次</t>
  </si>
  <si>
    <t>反映组织购买党史学习书籍次数</t>
  </si>
  <si>
    <t>党员教育培训参训率</t>
  </si>
  <si>
    <t>反映党员参加培训情况</t>
  </si>
  <si>
    <t>党员主题党日活动参加率</t>
  </si>
  <si>
    <t>反映党员参加主题党日情况</t>
  </si>
  <si>
    <t>各项工作完成时限</t>
  </si>
  <si>
    <t>&lt;=</t>
  </si>
  <si>
    <t>2025年11月30日</t>
  </si>
  <si>
    <t>年-月-日</t>
  </si>
  <si>
    <t>反映党员教育工作完成时限</t>
  </si>
  <si>
    <t>预算指标执行率</t>
  </si>
  <si>
    <t>按财政要求</t>
  </si>
  <si>
    <t>定性指标</t>
  </si>
  <si>
    <t>按照财政支出进度要求，及时支出党员活动教育经费</t>
  </si>
  <si>
    <t>党员素质提升</t>
  </si>
  <si>
    <t>反映党员素质提升情况</t>
  </si>
  <si>
    <t>党员满意度</t>
  </si>
  <si>
    <t>反映参训人员对培训内容、讲师授课、课程设置和培训效果等的满意度</t>
  </si>
  <si>
    <t>根据呈政发[1994]58号文件，承担原农机厂退休工人的医疗保险费，并及时拨付到原农机厂退休职工账户。2024年按时将原农机厂退休工人的医疗保险费拨付到原农机厂账户，2024年预算资金为19000元，因有死亡人员，2025年预算资金相应调减，预算金额为17000元。</t>
  </si>
  <si>
    <t>2025年参保人数</t>
  </si>
  <si>
    <t>39</t>
  </si>
  <si>
    <t>反映原农机厂退休人员享受医保人数</t>
  </si>
  <si>
    <t>报销医疗保险待遇人数</t>
  </si>
  <si>
    <t>报销医疗保险待遇人数为39人</t>
  </si>
  <si>
    <t>医保经费拨付时间</t>
  </si>
  <si>
    <t>医疗保险拨付时间为2025年12月前</t>
  </si>
  <si>
    <t>保证原农机厂退休职工能正常享受医保补助</t>
  </si>
  <si>
    <t>保证原农机厂退休职工能正常参保率达到100%</t>
  </si>
  <si>
    <t>原农机厂退休职工满意度</t>
  </si>
  <si>
    <t>原农机厂退休职工满意度达到100%</t>
  </si>
  <si>
    <t>根据2020年12月30日中共昆明市呈贡区委二届区委常委会第179次会议纪要，城乡居民医保个人缴费补助金额为290元/人/年。呈贡区被征地人员参加城乡居民基本医疗保险个人缴费人数2024年汇算62655人，市医保局预测2025年参保共有63000人次，合计1827万元。</t>
  </si>
  <si>
    <t>2025年被征地人员补助参保人次</t>
  </si>
  <si>
    <t>63000</t>
  </si>
  <si>
    <t>人次</t>
  </si>
  <si>
    <t>2025年被征地人员补助参保人次63000人</t>
  </si>
  <si>
    <t>补助覆盖率</t>
  </si>
  <si>
    <t>反映被征地人员享受医疗保障补助覆盖率，补助覆盖率=实际获补人次/应保障人次</t>
  </si>
  <si>
    <t>补助缴纳医疗保险个人缴费时间</t>
  </si>
  <si>
    <t>补助缴纳医疗保险个人缴费时间为2025年12月</t>
  </si>
  <si>
    <t>全区失地人员参加城乡居民基本医疗保险覆盖率</t>
  </si>
  <si>
    <t>全区失地人员人人参加城乡居民基本医疗保险</t>
  </si>
  <si>
    <t>全区失地人员对参加城乡居民基本医疗保险的满意度</t>
  </si>
  <si>
    <t>全区失地人员对参加城乡居民基本医疗保险的满意度达到100%</t>
  </si>
  <si>
    <t>根据2020年12月30日中共昆明市呈贡区委二届区委常委会第179次会议纪要，城乡居民医保个人缴费补助金额为290元/人/年。度假大渔片区被征地人员参加城乡居民基本医疗保险个人缴费人数2024年汇算17772人，市医保局预测2025年参保共有18000人次，合计522万元。</t>
  </si>
  <si>
    <t>2025年大渔片区被征地人员补助参保人次</t>
  </si>
  <si>
    <t>18000</t>
  </si>
  <si>
    <t>2025年被征地人员补助参保人次约18000人</t>
  </si>
  <si>
    <t>在资助城乡困难群众参加城乡居民基本医疗保险基础上,以住院医疗救助为主,门诊医疗救助为辅,合理确定救助比例,建立健全覆盖城乡因难群众医疗救助制度。居民医疗救助；居民兜底保障；职工医疗救助等。根据市医保测算数据，呈贡区保障人数1945人，区级财政承担预算金额为293840.86元。</t>
  </si>
  <si>
    <t>救助对象人数</t>
  </si>
  <si>
    <t>1945</t>
  </si>
  <si>
    <t>反映城乡医疗救助对象人数</t>
  </si>
  <si>
    <t>资救助内容、范围和标准合规性</t>
  </si>
  <si>
    <t>在规定求助对象范围内,符合相应条件资救助内容、范围和标准合规</t>
  </si>
  <si>
    <t>完成时间</t>
  </si>
  <si>
    <t>完成时间为2025年12月</t>
  </si>
  <si>
    <t>保障城乡困难群众基本医疗服务</t>
  </si>
  <si>
    <t>低水平\广覆盖</t>
  </si>
  <si>
    <t>保障城乡困难群众基本医疗服务到达低水平\广覆盖原则</t>
  </si>
  <si>
    <t>政策知晓率达80%以上</t>
  </si>
  <si>
    <t>受助人员满意度</t>
  </si>
  <si>
    <t>受助人员满意度达到85%以上</t>
  </si>
  <si>
    <t>5元/人*104729人=523645元（今年101478人，按市医保预算人数略有上浮）
1.医保经办服务30.85万：医保基金第三方监管21.85万（2024年尾款1.85万，2025年12月已发布计划20万）；医疗保障能力提升5万（政务服务窗口保障）；医保局微信公众号服务功能维护4万；
2.信息系统运行与维护6.7万：本单位和全区8个街道75个社区共84个网点的医保专网维护（每个点800元/年）；
3.人员培训14.7万：医保经办人业务知识培训费2.8万，呈贡区8个街道75个社区及各参保单位约120人参会；两定医药机构医保定点协议管理培训2.5万，呈贡区不低于100家医药机构约110人参会；DRG付费专项培训3期4.2万，医疗机构10家3期约180人次参会；药品集采培训1.8万，医疗机构28家机构约80人参会；基金监管政策及案例分析专项培训2.5万，呈贡区不低于100家医药机构约110人参会；授课费9000元，10人次，每次2课时；（文件：昆医险通〔2020〕31号《昆明市医疗保险管理局关于开展昆明市医疗机构申请基本医疗保险协议管理工作的通知》、呈财〔2018〕8号）关《呈贡区区级机关培训费管理办法》的通知）；
4.医保政策宣传10万：城乡居民参保宣传、基金监管政策宣传、基金监管宣传月启动、长护险推广和宣传、门诊共济推广和宣传等医保政策宣传（印制宣传资料4.5万：各项政策宣传海报8000份、参保宣传折页15万份、残疾人明白卡3500份、医保待遇宣传资料8000份等；搭建各项活动的展台、展架和广告牌等5.5万；
5.医保码结算率达标5万（市医保要求80%以上，我区目前结算率为63%）。
合计：67万元（分别在呈贡、大渔、马金铺医疗保险专项经费中分摊列支）</t>
  </si>
  <si>
    <t>街道、社区医保专网设备维护</t>
  </si>
  <si>
    <t>77</t>
  </si>
  <si>
    <t>家</t>
  </si>
  <si>
    <t>反映呈贡区街道、社区54家及马金铺和大渔街道23家网络正常使用</t>
  </si>
  <si>
    <t>参保单位核查</t>
  </si>
  <si>
    <t>30</t>
  </si>
  <si>
    <t>反映医保基金监管工作核查情况</t>
  </si>
  <si>
    <t>医保系统网络覆盖率</t>
  </si>
  <si>
    <t>反映医保系统网络覆盖率达100%</t>
  </si>
  <si>
    <t>医保系统网络正常使用</t>
  </si>
  <si>
    <t>确保医保网络系统能够正常使用</t>
  </si>
  <si>
    <t>医保宣传资料发放及时率</t>
  </si>
  <si>
    <t>天</t>
  </si>
  <si>
    <t>医保宣传资料发放及时率小于等于30天</t>
  </si>
  <si>
    <t>发现问题处置率</t>
  </si>
  <si>
    <t>查处医保基金使用规范违规行为</t>
  </si>
  <si>
    <t>城乡居民基本医疗保险工作支付到位率</t>
  </si>
  <si>
    <t>城乡居民基本医疗保险待遇支付到位率100%</t>
  </si>
  <si>
    <t>预算资金使用进度</t>
  </si>
  <si>
    <t>按财政规定执行</t>
  </si>
  <si>
    <t>根据区财政预算资金使用进度规定开展</t>
  </si>
  <si>
    <t>全区居民人人参保城乡居民基本医疗保险，人人正常享受参保待遇</t>
  </si>
  <si>
    <t>医保政策宣传内容知晓率</t>
  </si>
  <si>
    <t>医保政策知晓率达80%</t>
  </si>
  <si>
    <t>医保基金使用进一步规范</t>
  </si>
  <si>
    <t>切实提升</t>
  </si>
  <si>
    <t>切实提升医保基金使用规范性</t>
  </si>
  <si>
    <t>全区居民对参加城乡居民基本医疗保险的满意度</t>
  </si>
  <si>
    <t>95</t>
  </si>
  <si>
    <t>全区居民对参加城乡居民基本医疗保险的满意度达到95%以上</t>
  </si>
  <si>
    <t>根据《关于印发呈贡县贯彻《昆明市城镇居民基本医疗保险实施办法》的实施意见的通知（呈政办发[2007]24号》，根据市医保参保人数测算，高新区马金铺街道2024年参保汇算29758人，预测2025年参保人数30459人，医保工作经费按照5元/人标准进行安排，共计152295元。
1.医保经办服务30.85万：医保基金第三方监管21.85万（2024年尾款1.85万，2025年12月已发布计划20万）；医疗保障能力提升5万（政务服务窗口保障）；医保局微信公众号服务功能维护4万；
2.信息系统运行与维护6.7万：本单位和全区8个街道75个社区共84个网点的医保专网维护（每个点800元/年）；
3.人员培训14.7万：医保经办人业务知识培训费2.8万，呈贡区8个街道75个社区及各参保单位约120人参会；两定医药机构医保定点协议管理培训2.5万，呈贡区不低于100家医药机构约110人参会；DRG付费专项培训3期4.2万，医疗机构10家3期约180人次参会；药品集采培训1.8万，医疗机构28家机构约80人参会；基金监管政策及案例分析专项培训2.5万，呈贡区不低于100家医药机构约110人参会；授课费9000元，10人次，每次2课时；（文件：昆医险通〔2020〕31号《昆明市医疗保险管理局关于开展昆明市医疗机构申请基本医疗保险协议管理工作的通知》、呈财〔2018〕8号）关《呈贡区区级机关培训费管理办法》的通知）；
4.医保政策宣传10万：城乡居民参保宣传、基金监管政策宣传、基金监管宣传月启动、长护险推广和宣传、门诊共济推广和宣传等医保政策宣传（印制宣传资料4.5万：各项政策宣传海报8000份、参保宣传折页15万份、残疾人明白卡3500份、医保待遇宣传资料8000份等；搭建各项活动的展台、展架和广告牌等5.5万；
5.医保码结算率达标5万（市医保要求80%以上，我区目前结算率为63%）。
合计：67万元（分别在呈贡、大渔、马金铺医疗保险专项经费中分摊列支）</t>
  </si>
  <si>
    <t>高新区马金铺城乡居民医疗保险补助人数</t>
  </si>
  <si>
    <t>30459</t>
  </si>
  <si>
    <t>反映2025年高新区马金铺城乡居民医疗保险补助人数为30459人</t>
  </si>
  <si>
    <t>高新区马金铺街道居民人人参保，享受正常参保待遇</t>
  </si>
  <si>
    <t>高新区马金铺街道居民对参加城乡居民基本医疗保险的满意度达到100%</t>
  </si>
  <si>
    <t>高新区马金铺街道居民对参加城乡居民基本医疗保险的满意度</t>
  </si>
  <si>
    <t>高新区马金铺街道居民对参加城乡居民基本医疗保险的满意度达到90%以上</t>
  </si>
  <si>
    <t>2024年11月至2025年12月预算支出合计102万，其中：离休医疗住院费用（医疗机构一站式结算）80万；门诊费用2万；住院费用8万；奖金12万
截止2024年10月结余48万，2025年还需43万元</t>
  </si>
  <si>
    <t>离休干部人数</t>
  </si>
  <si>
    <t>17</t>
  </si>
  <si>
    <t>离休干部人数17人</t>
  </si>
  <si>
    <t>在规定求助对象范围内,符合相应条件,就医费用完成拨付</t>
  </si>
  <si>
    <t>拨付时间</t>
  </si>
  <si>
    <t>2025年1-12月</t>
  </si>
  <si>
    <t>拨付时间2025年1-12月</t>
  </si>
  <si>
    <t>做好全区离休干部医疗保障工作</t>
  </si>
  <si>
    <t>全区离休干部对医保工作的满意度</t>
  </si>
  <si>
    <t>全区离休干部对医保工作的满意度达到90%以上</t>
  </si>
  <si>
    <t>预算06表</t>
  </si>
  <si>
    <t>政府性基金预算支出预算表</t>
  </si>
  <si>
    <t>单位名称：昆明市发展和改革委员会</t>
  </si>
  <si>
    <t>政府性基金预算支出</t>
  </si>
  <si>
    <t>此表为空。说明：本部门无政府性基金预算支出，此表无数据。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</si>
  <si>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</si>
  <si>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</si>
  <si>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</si>
  <si>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</si>
  <si>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</si>
  <si>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</si>
  <si>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</si>
  <si>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</si>
  <si>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</si>
  <si>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</si>
  <si>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</si>
  <si>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</si>
  <si>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此表为空。说明：本部门无政府采购预算支出，此表无数据。</t>
  </si>
  <si>
    <t>预算08表</t>
  </si>
  <si>
    <t>政府购买服务项目</t>
  </si>
  <si>
    <t>政府购买服务指导性目录代码</t>
  </si>
  <si>
    <t>基本支出/项目支出</t>
  </si>
  <si>
    <t>所属服务类别</t>
  </si>
  <si>
    <t>所属服务领域</t>
  </si>
  <si>
    <t>购买内容简述</t>
  </si>
  <si>
    <t>医保经办人业务知识专项培训和两定医药机构综合业务培训</t>
  </si>
  <si>
    <t>B0401 会议服务</t>
  </si>
  <si>
    <t>B 政府履职辅助性服务</t>
  </si>
  <si>
    <t>街道、社区和单位医保经办人业务知识专项培训和两定医药机构综合业务培训</t>
  </si>
  <si>
    <t>医保基金第三方监管经办服务</t>
  </si>
  <si>
    <t>B0501 监督检查辅助服务</t>
  </si>
  <si>
    <t>医保基金第三方监管经办费用</t>
  </si>
  <si>
    <t>医保网络系统维护</t>
  </si>
  <si>
    <t>B1001 机关信息系统开发与维护服务</t>
  </si>
  <si>
    <t>会计服务和财务管理咨询</t>
  </si>
  <si>
    <t>B0801 咨询服务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</si>
  <si>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</si>
  <si>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</si>
  <si>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</si>
  <si>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</si>
  <si>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</si>
  <si>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</si>
  <si>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</si>
  <si>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</si>
  <si>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</si>
  <si>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</si>
  <si>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</si>
  <si>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</si>
  <si>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</si>
  <si>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</si>
  <si>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</si>
  <si>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</si>
  <si>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</si>
  <si>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</si>
  <si>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</si>
  <si>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</si>
  <si>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</si>
  <si>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</si>
  <si>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</si>
  <si>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此表为空。说明：本部门无对下转移支付，此表无数据。</t>
  </si>
  <si>
    <t>预算09-2表</t>
  </si>
  <si>
    <t>此表为空。说明：本部门无对下转移支付预算，也无对下转移支付绩效目标，此表为空。</t>
  </si>
  <si>
    <t xml:space="preserve">预算10表
</t>
  </si>
  <si>
    <t>资产类别</t>
  </si>
  <si>
    <t>资产分类代码.名称</t>
  </si>
  <si>
    <t>资产名称</t>
  </si>
  <si>
    <t>计量单位</t>
  </si>
  <si>
    <t>财政部门批复数（元）</t>
  </si>
  <si>
    <t>单价</t>
  </si>
  <si>
    <t>金额</t>
  </si>
  <si>
    <t>此表为空。说明：本部门无新增资产配置，此表无数据。</t>
  </si>
  <si>
    <t>预算11表</t>
  </si>
  <si>
    <t>上级补助</t>
  </si>
  <si>
    <t>此表为空。说明：本部门无上级转移支付补助项目支出，此表无数据。</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</si>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</sst>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1"/>
      <color rgb="FF242424"/>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4" borderId="17" applyNumberFormat="0" applyAlignment="0" applyProtection="0">
      <alignment vertical="center"/>
    </xf>
    <xf numFmtId="0" fontId="25" fillId="5" borderId="18" applyNumberFormat="0" applyAlignment="0" applyProtection="0">
      <alignment vertical="center"/>
    </xf>
    <xf numFmtId="0" fontId="26" fillId="5" borderId="17" applyNumberFormat="0" applyAlignment="0" applyProtection="0">
      <alignment vertical="center"/>
    </xf>
    <xf numFmtId="0" fontId="27" fillId="6" borderId="19" applyNumberFormat="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35" fillId="0" borderId="7">
      <alignment horizontal="right" vertical="center"/>
    </xf>
    <xf numFmtId="177" fontId="35" fillId="0" borderId="7">
      <alignment horizontal="right" vertical="center"/>
    </xf>
    <xf numFmtId="10" fontId="35" fillId="0" borderId="7">
      <alignment horizontal="right" vertical="center"/>
    </xf>
    <xf numFmtId="178" fontId="35" fillId="0" borderId="7">
      <alignment horizontal="right" vertical="center"/>
    </xf>
    <xf numFmtId="49" fontId="35" fillId="0" borderId="7">
      <alignment horizontal="left" vertical="center" wrapText="1"/>
    </xf>
    <xf numFmtId="178" fontId="35" fillId="0" borderId="7">
      <alignment horizontal="right" vertical="center"/>
    </xf>
    <xf numFmtId="179" fontId="35" fillId="0" borderId="7">
      <alignment horizontal="right" vertical="center"/>
    </xf>
    <xf numFmtId="180" fontId="35" fillId="0" borderId="7">
      <alignment horizontal="right" vertical="center"/>
    </xf>
  </cellStyleXfs>
  <cellXfs count="212">
    <xf numFmtId="0" fontId="0" fillId="0" borderId="0" xfId="0" applyFont="1" applyBorder="1"/>
    <xf numFmtId="0" fontId="0" fillId="0" borderId="0" xfId="0" applyFont="1" applyBorder="1" applyProtection="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xf>
    <xf numFmtId="0" fontId="2" fillId="0" borderId="7" xfId="0" applyFont="1" applyBorder="1" applyAlignment="1" applyProtection="1">
      <alignment horizontal="left" vertical="center"/>
    </xf>
    <xf numFmtId="4" fontId="2" fillId="0" borderId="7" xfId="0" applyNumberFormat="1" applyFont="1" applyBorder="1" applyAlignment="1" applyProtection="1">
      <alignment horizontal="right" vertical="center" wrapText="1"/>
    </xf>
    <xf numFmtId="49" fontId="5" fillId="0" borderId="7" xfId="53" applyNumberFormat="1" applyFont="1" applyBorder="1" applyProtection="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0" fillId="0" borderId="0" xfId="0" applyFont="1" applyBorder="1" applyAlignment="1"/>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9" fillId="0" borderId="0" xfId="0" applyFont="1"/>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pplyProtection="1">
      <alignment horizontal="left" vertical="center" wrapText="1"/>
    </xf>
    <xf numFmtId="0" fontId="2" fillId="0" borderId="11" xfId="0" applyFont="1" applyBorder="1" applyAlignment="1" applyProtection="1">
      <alignment horizontal="left" vertical="center"/>
    </xf>
    <xf numFmtId="0" fontId="2" fillId="0" borderId="11" xfId="0" applyFont="1" applyBorder="1" applyAlignment="1" applyProtection="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178" fontId="5" fillId="0" borderId="7" xfId="0" applyNumberFormat="1" applyFont="1" applyBorder="1" applyAlignment="1" applyProtection="1">
      <alignment horizontal="right" vertical="center"/>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Font="1" applyFill="1" applyBorder="1" applyAlignment="1" applyProtection="1"/>
    <xf numFmtId="0" fontId="1" fillId="0" borderId="7" xfId="0" applyFont="1" applyBorder="1" applyAlignment="1">
      <alignment horizontal="center" vertical="center" wrapText="1"/>
    </xf>
    <xf numFmtId="0" fontId="2" fillId="0" borderId="7" xfId="0" applyFont="1" applyFill="1" applyBorder="1" applyAlignment="1" applyProtection="1">
      <alignment horizontal="left" vertical="center" wrapText="1"/>
    </xf>
    <xf numFmtId="0" fontId="2" fillId="0" borderId="7" xfId="0" applyFont="1" applyFill="1" applyBorder="1" applyAlignment="1" applyProtection="1">
      <alignment vertical="center" wrapText="1"/>
    </xf>
    <xf numFmtId="0" fontId="2" fillId="0" borderId="7"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xf>
    <xf numFmtId="0" fontId="2" fillId="0" borderId="7" xfId="0" applyFont="1" applyFill="1" applyBorder="1" applyAlignment="1" applyProtection="1">
      <alignment horizontal="left" vertical="center" wrapText="1" indent="1"/>
    </xf>
    <xf numFmtId="0" fontId="2" fillId="0" borderId="7" xfId="0" applyFont="1" applyFill="1" applyBorder="1" applyAlignment="1" applyProtection="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178" fontId="5" fillId="0" borderId="7" xfId="0" applyNumberFormat="1" applyFont="1" applyFill="1" applyBorder="1" applyAlignment="1" applyProtection="1">
      <alignment horizontal="right"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78" fontId="15" fillId="0" borderId="7"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2" borderId="7" xfId="0" applyFont="1" applyFill="1" applyBorder="1" applyAlignment="1" applyProtection="1">
      <alignment horizontal="left" vertical="center" wrapText="1" indent="1"/>
    </xf>
    <xf numFmtId="0" fontId="2" fillId="2" borderId="7" xfId="0" applyFont="1" applyFill="1" applyBorder="1" applyAlignment="1" applyProtection="1">
      <alignment horizontal="left" vertical="center" wrapText="1" indent="2"/>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178" fontId="5" fillId="0" borderId="7" xfId="0" applyNumberFormat="1" applyFont="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37" sqref="B37"/>
    </sheetView>
  </sheetViews>
  <sheetFormatPr defaultColWidth="8.575" defaultRowHeight="12.75" customHeight="1" outlineLevelCol="3"/>
  <cols>
    <col min="1" max="4" width="41" customWidth="1"/>
  </cols>
  <sheetData>
    <row r="1" customHeight="1" spans="1:4">
      <c r="A1" s="2"/>
      <c r="B1" s="2"/>
      <c r="C1" s="2"/>
      <c r="D1" s="2"/>
    </row>
    <row r="2" ht="15" customHeight="1" spans="1:4">
      <c r="A2" s="49"/>
      <c r="B2" s="49"/>
      <c r="C2" s="49"/>
      <c r="D2" s="68" t="s">
        <v>0</v>
      </c>
    </row>
    <row r="3" ht="41.25" customHeight="1" spans="1:1">
      <c r="A3" s="44" t="str">
        <f>"2025"&amp;"年财务收支预算总表"</f>
        <v>2025年财务收支预算总表</v>
      </c>
    </row>
    <row r="4" ht="17.25" customHeight="1" spans="1:4">
      <c r="A4" s="47" t="str">
        <f>"单位名称："&amp;"昆明市呈贡区医疗保障局"</f>
        <v>单位名称：昆明市呈贡区医疗保障局</v>
      </c>
      <c r="B4" s="176"/>
      <c r="D4" s="156" t="s">
        <v>1</v>
      </c>
    </row>
    <row r="5" ht="23.25" customHeight="1" spans="1:4">
      <c r="A5" s="177" t="s">
        <v>2</v>
      </c>
      <c r="B5" s="178"/>
      <c r="C5" s="177" t="s">
        <v>3</v>
      </c>
      <c r="D5" s="178"/>
    </row>
    <row r="6" ht="24" customHeight="1" spans="1:4">
      <c r="A6" s="177" t="s">
        <v>4</v>
      </c>
      <c r="B6" s="177" t="s">
        <v>5</v>
      </c>
      <c r="C6" s="177" t="s">
        <v>6</v>
      </c>
      <c r="D6" s="177" t="s">
        <v>5</v>
      </c>
    </row>
    <row r="7" ht="17.25" customHeight="1" spans="1:4">
      <c r="A7" s="179" t="s">
        <v>7</v>
      </c>
      <c r="B7" s="84">
        <v>32431066.68</v>
      </c>
      <c r="C7" s="179" t="s">
        <v>8</v>
      </c>
      <c r="D7" s="210">
        <v>14000</v>
      </c>
    </row>
    <row r="8" ht="17.25" customHeight="1" spans="1:4">
      <c r="A8" s="179" t="s">
        <v>9</v>
      </c>
      <c r="B8" s="84"/>
      <c r="C8" s="179" t="s">
        <v>10</v>
      </c>
      <c r="D8" s="210"/>
    </row>
    <row r="9" ht="17.25" customHeight="1" spans="1:4">
      <c r="A9" s="179" t="s">
        <v>11</v>
      </c>
      <c r="B9" s="84"/>
      <c r="C9" s="211" t="s">
        <v>12</v>
      </c>
      <c r="D9" s="210"/>
    </row>
    <row r="10" ht="17.25" customHeight="1" spans="1:4">
      <c r="A10" s="179" t="s">
        <v>13</v>
      </c>
      <c r="B10" s="84"/>
      <c r="C10" s="211" t="s">
        <v>14</v>
      </c>
      <c r="D10" s="210"/>
    </row>
    <row r="11" ht="17.25" customHeight="1" spans="1:4">
      <c r="A11" s="179" t="s">
        <v>15</v>
      </c>
      <c r="B11" s="84"/>
      <c r="C11" s="211" t="s">
        <v>16</v>
      </c>
      <c r="D11" s="210">
        <v>8100</v>
      </c>
    </row>
    <row r="12" ht="17.25" customHeight="1" spans="1:4">
      <c r="A12" s="179" t="s">
        <v>17</v>
      </c>
      <c r="B12" s="84"/>
      <c r="C12" s="211" t="s">
        <v>18</v>
      </c>
      <c r="D12" s="210"/>
    </row>
    <row r="13" ht="17.25" customHeight="1" spans="1:4">
      <c r="A13" s="179" t="s">
        <v>19</v>
      </c>
      <c r="B13" s="84"/>
      <c r="C13" s="35" t="s">
        <v>20</v>
      </c>
      <c r="D13" s="210"/>
    </row>
    <row r="14" ht="17.25" customHeight="1" spans="1:4">
      <c r="A14" s="179" t="s">
        <v>21</v>
      </c>
      <c r="B14" s="84"/>
      <c r="C14" s="35" t="s">
        <v>22</v>
      </c>
      <c r="D14" s="210">
        <v>840700</v>
      </c>
    </row>
    <row r="15" ht="17.25" customHeight="1" spans="1:4">
      <c r="A15" s="179" t="s">
        <v>23</v>
      </c>
      <c r="B15" s="84"/>
      <c r="C15" s="35" t="s">
        <v>24</v>
      </c>
      <c r="D15" s="210">
        <v>31092688.32</v>
      </c>
    </row>
    <row r="16" ht="17.25" customHeight="1" spans="1:4">
      <c r="A16" s="179" t="s">
        <v>25</v>
      </c>
      <c r="B16" s="84"/>
      <c r="C16" s="35" t="s">
        <v>26</v>
      </c>
      <c r="D16" s="210"/>
    </row>
    <row r="17" ht="17.25" customHeight="1" spans="1:4">
      <c r="A17" s="161"/>
      <c r="B17" s="84"/>
      <c r="C17" s="35" t="s">
        <v>27</v>
      </c>
      <c r="D17" s="210"/>
    </row>
    <row r="18" ht="17.25" customHeight="1" spans="1:4">
      <c r="A18" s="180"/>
      <c r="B18" s="84"/>
      <c r="C18" s="35" t="s">
        <v>28</v>
      </c>
      <c r="D18" s="84"/>
    </row>
    <row r="19" ht="17.25" customHeight="1" spans="1:4">
      <c r="A19" s="180"/>
      <c r="B19" s="84"/>
      <c r="C19" s="35" t="s">
        <v>29</v>
      </c>
      <c r="D19" s="84"/>
    </row>
    <row r="20" ht="17.25" customHeight="1" spans="1:4">
      <c r="A20" s="180"/>
      <c r="B20" s="84"/>
      <c r="C20" s="35" t="s">
        <v>30</v>
      </c>
      <c r="D20" s="84"/>
    </row>
    <row r="21" ht="17.25" customHeight="1" spans="1:4">
      <c r="A21" s="180"/>
      <c r="B21" s="84"/>
      <c r="C21" s="35" t="s">
        <v>31</v>
      </c>
      <c r="D21" s="84"/>
    </row>
    <row r="22" ht="17.25" customHeight="1" spans="1:4">
      <c r="A22" s="180"/>
      <c r="B22" s="84"/>
      <c r="C22" s="35" t="s">
        <v>32</v>
      </c>
      <c r="D22" s="84"/>
    </row>
    <row r="23" ht="17.25" customHeight="1" spans="1:4">
      <c r="A23" s="180"/>
      <c r="B23" s="84"/>
      <c r="C23" s="35" t="s">
        <v>33</v>
      </c>
      <c r="D23" s="84"/>
    </row>
    <row r="24" ht="17.25" customHeight="1" spans="1:4">
      <c r="A24" s="180"/>
      <c r="B24" s="84"/>
      <c r="C24" s="35" t="s">
        <v>34</v>
      </c>
      <c r="D24" s="84"/>
    </row>
    <row r="25" ht="17.25" customHeight="1" spans="1:4">
      <c r="A25" s="180"/>
      <c r="B25" s="84"/>
      <c r="C25" s="35" t="s">
        <v>35</v>
      </c>
      <c r="D25" s="84">
        <v>475578.36</v>
      </c>
    </row>
    <row r="26" ht="17.25" customHeight="1" spans="1:4">
      <c r="A26" s="180"/>
      <c r="B26" s="84"/>
      <c r="C26" s="35" t="s">
        <v>36</v>
      </c>
      <c r="D26" s="84"/>
    </row>
    <row r="27" ht="17.25" customHeight="1" spans="1:4">
      <c r="A27" s="180"/>
      <c r="B27" s="84"/>
      <c r="C27" s="161" t="s">
        <v>37</v>
      </c>
      <c r="D27" s="84"/>
    </row>
    <row r="28" ht="17.25" customHeight="1" spans="1:4">
      <c r="A28" s="180"/>
      <c r="B28" s="84"/>
      <c r="C28" s="35" t="s">
        <v>38</v>
      </c>
      <c r="D28" s="84"/>
    </row>
    <row r="29" ht="16.5" customHeight="1" spans="1:4">
      <c r="A29" s="180"/>
      <c r="B29" s="84"/>
      <c r="C29" s="35" t="s">
        <v>39</v>
      </c>
      <c r="D29" s="84"/>
    </row>
    <row r="30" ht="16.5" customHeight="1" spans="1:4">
      <c r="A30" s="180"/>
      <c r="B30" s="84"/>
      <c r="C30" s="161" t="s">
        <v>40</v>
      </c>
      <c r="D30" s="84"/>
    </row>
    <row r="31" ht="17.25" customHeight="1" spans="1:4">
      <c r="A31" s="180"/>
      <c r="B31" s="84"/>
      <c r="C31" s="161" t="s">
        <v>41</v>
      </c>
      <c r="D31" s="84"/>
    </row>
    <row r="32" ht="17.25" customHeight="1" spans="1:4">
      <c r="A32" s="180"/>
      <c r="B32" s="84"/>
      <c r="C32" s="35" t="s">
        <v>42</v>
      </c>
      <c r="D32" s="84"/>
    </row>
    <row r="33" ht="16.5" customHeight="1" spans="1:4">
      <c r="A33" s="180" t="s">
        <v>43</v>
      </c>
      <c r="B33" s="84">
        <v>32431066.68</v>
      </c>
      <c r="C33" s="180" t="s">
        <v>44</v>
      </c>
      <c r="D33" s="84">
        <v>32431066.68</v>
      </c>
    </row>
    <row r="34" ht="16.5" customHeight="1" spans="1:4">
      <c r="A34" s="161" t="s">
        <v>45</v>
      </c>
      <c r="B34" s="84"/>
      <c r="C34" s="161" t="s">
        <v>46</v>
      </c>
      <c r="D34" s="84"/>
    </row>
    <row r="35" ht="16.5" customHeight="1" spans="1:4">
      <c r="A35" s="35" t="s">
        <v>47</v>
      </c>
      <c r="B35" s="84"/>
      <c r="C35" s="35" t="s">
        <v>47</v>
      </c>
      <c r="D35" s="84"/>
    </row>
    <row r="36" ht="16.5" customHeight="1" spans="1:4">
      <c r="A36" s="35" t="s">
        <v>48</v>
      </c>
      <c r="B36" s="84"/>
      <c r="C36" s="35" t="s">
        <v>49</v>
      </c>
      <c r="D36" s="84"/>
    </row>
    <row r="37" ht="16.5" customHeight="1" spans="1:4">
      <c r="A37" s="181" t="s">
        <v>50</v>
      </c>
      <c r="B37" s="84">
        <v>32431066.68</v>
      </c>
      <c r="C37" s="181" t="s">
        <v>51</v>
      </c>
      <c r="D37" s="84">
        <v>32431066.68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G19" sqref="G19"/>
    </sheetView>
  </sheetViews>
  <sheetFormatPr defaultColWidth="8.575" defaultRowHeight="12.75" customHeight="1"/>
  <cols>
    <col min="1" max="1" width="15.8916666666667" customWidth="1"/>
    <col min="2" max="2" width="35" customWidth="1"/>
    <col min="3" max="19" width="22" customWidth="1"/>
  </cols>
  <sheetData>
    <row r="1" customHeight="1" spans="1:19">
      <c r="A1" s="2"/>
      <c r="B1" s="2"/>
      <c r="C1" s="2"/>
      <c r="D1" s="2"/>
      <c r="E1" s="2"/>
      <c r="F1" s="2"/>
      <c r="G1" s="2"/>
      <c r="H1" s="2"/>
      <c r="I1" s="2"/>
      <c r="J1" s="2"/>
      <c r="K1" s="2"/>
      <c r="L1" s="2"/>
      <c r="M1" s="2"/>
      <c r="N1" s="2"/>
      <c r="O1" s="2"/>
      <c r="P1" s="2"/>
      <c r="Q1" s="2"/>
      <c r="R1" s="2"/>
      <c r="S1" s="2"/>
    </row>
    <row r="2" ht="17.25" customHeight="1" spans="1:1">
      <c r="A2" s="68" t="s">
        <v>52</v>
      </c>
    </row>
    <row r="3" ht="41.25" customHeight="1" spans="1:1">
      <c r="A3" s="44" t="str">
        <f>"2025"&amp;"年部门收入预算表"</f>
        <v>2025年部门收入预算表</v>
      </c>
    </row>
    <row r="4" ht="17.25" customHeight="1" spans="1:19">
      <c r="A4" s="47" t="str">
        <f>"单位名称："&amp;"昆明市呈贡区医疗保障局"</f>
        <v>单位名称：昆明市呈贡区医疗保障局</v>
      </c>
      <c r="S4" s="49" t="s">
        <v>1</v>
      </c>
    </row>
    <row r="5" ht="21.75" customHeight="1" spans="1:19">
      <c r="A5" s="197" t="s">
        <v>53</v>
      </c>
      <c r="B5" s="198" t="s">
        <v>54</v>
      </c>
      <c r="C5" s="198" t="s">
        <v>55</v>
      </c>
      <c r="D5" s="199" t="s">
        <v>56</v>
      </c>
      <c r="E5" s="199"/>
      <c r="F5" s="199"/>
      <c r="G5" s="199"/>
      <c r="H5" s="199"/>
      <c r="I5" s="140"/>
      <c r="J5" s="199"/>
      <c r="K5" s="199"/>
      <c r="L5" s="199"/>
      <c r="M5" s="199"/>
      <c r="N5" s="205"/>
      <c r="O5" s="199" t="s">
        <v>45</v>
      </c>
      <c r="P5" s="199"/>
      <c r="Q5" s="199"/>
      <c r="R5" s="199"/>
      <c r="S5" s="205"/>
    </row>
    <row r="6" ht="27" customHeight="1" spans="1:19">
      <c r="A6" s="200"/>
      <c r="B6" s="201"/>
      <c r="C6" s="201"/>
      <c r="D6" s="201" t="s">
        <v>57</v>
      </c>
      <c r="E6" s="201" t="s">
        <v>58</v>
      </c>
      <c r="F6" s="201" t="s">
        <v>59</v>
      </c>
      <c r="G6" s="201" t="s">
        <v>60</v>
      </c>
      <c r="H6" s="201" t="s">
        <v>61</v>
      </c>
      <c r="I6" s="206" t="s">
        <v>62</v>
      </c>
      <c r="J6" s="207"/>
      <c r="K6" s="207"/>
      <c r="L6" s="207"/>
      <c r="M6" s="207"/>
      <c r="N6" s="208"/>
      <c r="O6" s="201" t="s">
        <v>57</v>
      </c>
      <c r="P6" s="201" t="s">
        <v>58</v>
      </c>
      <c r="Q6" s="201" t="s">
        <v>59</v>
      </c>
      <c r="R6" s="201" t="s">
        <v>60</v>
      </c>
      <c r="S6" s="201" t="s">
        <v>63</v>
      </c>
    </row>
    <row r="7" ht="30" customHeight="1" spans="1:19">
      <c r="A7" s="202"/>
      <c r="B7" s="112"/>
      <c r="C7" s="124"/>
      <c r="D7" s="124"/>
      <c r="E7" s="124"/>
      <c r="F7" s="124"/>
      <c r="G7" s="124"/>
      <c r="H7" s="124"/>
      <c r="I7" s="75" t="s">
        <v>57</v>
      </c>
      <c r="J7" s="208" t="s">
        <v>64</v>
      </c>
      <c r="K7" s="208" t="s">
        <v>65</v>
      </c>
      <c r="L7" s="208" t="s">
        <v>66</v>
      </c>
      <c r="M7" s="208" t="s">
        <v>67</v>
      </c>
      <c r="N7" s="208" t="s">
        <v>68</v>
      </c>
      <c r="O7" s="209"/>
      <c r="P7" s="209"/>
      <c r="Q7" s="209"/>
      <c r="R7" s="209"/>
      <c r="S7" s="124"/>
    </row>
    <row r="8" ht="15" customHeight="1" spans="1:19">
      <c r="A8" s="203">
        <v>1</v>
      </c>
      <c r="B8" s="203">
        <v>2</v>
      </c>
      <c r="C8" s="203">
        <v>3</v>
      </c>
      <c r="D8" s="203">
        <v>4</v>
      </c>
      <c r="E8" s="203">
        <v>5</v>
      </c>
      <c r="F8" s="203">
        <v>6</v>
      </c>
      <c r="G8" s="203">
        <v>7</v>
      </c>
      <c r="H8" s="203">
        <v>8</v>
      </c>
      <c r="I8" s="75">
        <v>9</v>
      </c>
      <c r="J8" s="203">
        <v>10</v>
      </c>
      <c r="K8" s="203">
        <v>11</v>
      </c>
      <c r="L8" s="203">
        <v>12</v>
      </c>
      <c r="M8" s="203">
        <v>13</v>
      </c>
      <c r="N8" s="203">
        <v>14</v>
      </c>
      <c r="O8" s="203">
        <v>15</v>
      </c>
      <c r="P8" s="203">
        <v>16</v>
      </c>
      <c r="Q8" s="203">
        <v>17</v>
      </c>
      <c r="R8" s="203">
        <v>18</v>
      </c>
      <c r="S8" s="203">
        <v>19</v>
      </c>
    </row>
    <row r="9" s="142" customFormat="1" ht="18" customHeight="1" spans="1:19">
      <c r="A9" s="22" t="s">
        <v>69</v>
      </c>
      <c r="B9" s="22" t="s">
        <v>70</v>
      </c>
      <c r="C9" s="155">
        <v>32431066.68</v>
      </c>
      <c r="D9" s="155">
        <v>32431066.68</v>
      </c>
      <c r="E9" s="155">
        <v>32431066.68</v>
      </c>
      <c r="F9" s="155"/>
      <c r="G9" s="155"/>
      <c r="H9" s="155"/>
      <c r="I9" s="155"/>
      <c r="J9" s="155"/>
      <c r="K9" s="155"/>
      <c r="L9" s="155"/>
      <c r="M9" s="155"/>
      <c r="N9" s="155"/>
      <c r="O9" s="155"/>
      <c r="P9" s="155"/>
      <c r="Q9" s="155"/>
      <c r="R9" s="155"/>
      <c r="S9" s="155"/>
    </row>
    <row r="10" s="142" customFormat="1" ht="18" customHeight="1" spans="1:19">
      <c r="A10" s="191" t="s">
        <v>71</v>
      </c>
      <c r="B10" s="191" t="s">
        <v>70</v>
      </c>
      <c r="C10" s="155">
        <v>32431066.68</v>
      </c>
      <c r="D10" s="155">
        <v>32431066.68</v>
      </c>
      <c r="E10" s="155">
        <v>32431066.68</v>
      </c>
      <c r="F10" s="155"/>
      <c r="G10" s="155"/>
      <c r="H10" s="155"/>
      <c r="I10" s="155"/>
      <c r="J10" s="155"/>
      <c r="K10" s="155"/>
      <c r="L10" s="155"/>
      <c r="M10" s="155"/>
      <c r="N10" s="155"/>
      <c r="O10" s="155"/>
      <c r="P10" s="155"/>
      <c r="Q10" s="155"/>
      <c r="R10" s="155"/>
      <c r="S10" s="155"/>
    </row>
    <row r="11" ht="18" customHeight="1" spans="1:19">
      <c r="A11" s="52" t="s">
        <v>55</v>
      </c>
      <c r="B11" s="204"/>
      <c r="C11" s="155">
        <v>32431066.68</v>
      </c>
      <c r="D11" s="155">
        <v>32431066.68</v>
      </c>
      <c r="E11" s="155">
        <v>32431066.68</v>
      </c>
      <c r="F11" s="84"/>
      <c r="G11" s="84"/>
      <c r="H11" s="84"/>
      <c r="I11" s="84"/>
      <c r="J11" s="84"/>
      <c r="K11" s="84"/>
      <c r="L11" s="84"/>
      <c r="M11" s="84"/>
      <c r="N11" s="84"/>
      <c r="O11" s="84"/>
      <c r="P11" s="84"/>
      <c r="Q11" s="84"/>
      <c r="R11" s="84"/>
      <c r="S11" s="84"/>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5"/>
  <sheetViews>
    <sheetView showGridLines="0" showZeros="0" workbookViewId="0">
      <pane ySplit="1" topLeftCell="A2" activePane="bottomLeft" state="frozen"/>
      <selection/>
      <selection pane="bottomLeft" activeCell="F49" sqref="F49"/>
    </sheetView>
  </sheetViews>
  <sheetFormatPr defaultColWidth="8.575" defaultRowHeight="12.75" customHeight="1"/>
  <cols>
    <col min="1" max="1" width="14.2833333333333" customWidth="1"/>
    <col min="2" max="2" width="37.575" customWidth="1"/>
    <col min="3" max="8" width="24.575" customWidth="1"/>
    <col min="9" max="9" width="26.7166666666667" customWidth="1"/>
    <col min="10" max="11" width="24.425" customWidth="1"/>
    <col min="12" max="15" width="24.575" customWidth="1"/>
  </cols>
  <sheetData>
    <row r="1" customHeight="1" spans="1:15">
      <c r="A1" s="2"/>
      <c r="B1" s="2"/>
      <c r="C1" s="2"/>
      <c r="D1" s="2"/>
      <c r="E1" s="2"/>
      <c r="F1" s="2"/>
      <c r="G1" s="2"/>
      <c r="H1" s="2"/>
      <c r="I1" s="2"/>
      <c r="J1" s="2"/>
      <c r="K1" s="2"/>
      <c r="L1" s="2"/>
      <c r="M1" s="2"/>
      <c r="N1" s="2"/>
      <c r="O1" s="2"/>
    </row>
    <row r="2" ht="17.25" customHeight="1" spans="1:1">
      <c r="A2" s="49" t="s">
        <v>72</v>
      </c>
    </row>
    <row r="3" ht="41.25" customHeight="1" spans="1:1">
      <c r="A3" s="44" t="str">
        <f>"2025"&amp;"年部门支出预算表"</f>
        <v>2025年部门支出预算表</v>
      </c>
    </row>
    <row r="4" ht="17.25" customHeight="1" spans="1:15">
      <c r="A4" s="47" t="str">
        <f>"单位名称："&amp;"昆明市呈贡区医疗保障局"</f>
        <v>单位名称：昆明市呈贡区医疗保障局</v>
      </c>
      <c r="O4" s="49" t="s">
        <v>1</v>
      </c>
    </row>
    <row r="5" ht="27" customHeight="1" spans="1:15">
      <c r="A5" s="183" t="s">
        <v>73</v>
      </c>
      <c r="B5" s="183" t="s">
        <v>74</v>
      </c>
      <c r="C5" s="183" t="s">
        <v>55</v>
      </c>
      <c r="D5" s="184" t="s">
        <v>58</v>
      </c>
      <c r="E5" s="185"/>
      <c r="F5" s="186"/>
      <c r="G5" s="187" t="s">
        <v>59</v>
      </c>
      <c r="H5" s="187" t="s">
        <v>60</v>
      </c>
      <c r="I5" s="187" t="s">
        <v>75</v>
      </c>
      <c r="J5" s="184" t="s">
        <v>62</v>
      </c>
      <c r="K5" s="185"/>
      <c r="L5" s="185"/>
      <c r="M5" s="185"/>
      <c r="N5" s="194"/>
      <c r="O5" s="195"/>
    </row>
    <row r="6" ht="42" customHeight="1" spans="1:15">
      <c r="A6" s="188"/>
      <c r="B6" s="188"/>
      <c r="C6" s="189"/>
      <c r="D6" s="190" t="s">
        <v>57</v>
      </c>
      <c r="E6" s="190" t="s">
        <v>76</v>
      </c>
      <c r="F6" s="190" t="s">
        <v>77</v>
      </c>
      <c r="G6" s="189"/>
      <c r="H6" s="189"/>
      <c r="I6" s="196"/>
      <c r="J6" s="190" t="s">
        <v>57</v>
      </c>
      <c r="K6" s="177" t="s">
        <v>78</v>
      </c>
      <c r="L6" s="177" t="s">
        <v>79</v>
      </c>
      <c r="M6" s="177" t="s">
        <v>80</v>
      </c>
      <c r="N6" s="177" t="s">
        <v>81</v>
      </c>
      <c r="O6" s="177" t="s">
        <v>82</v>
      </c>
    </row>
    <row r="7" ht="18" customHeight="1" spans="1:15">
      <c r="A7" s="55" t="s">
        <v>83</v>
      </c>
      <c r="B7" s="55" t="s">
        <v>84</v>
      </c>
      <c r="C7" s="55" t="s">
        <v>85</v>
      </c>
      <c r="D7" s="59" t="s">
        <v>86</v>
      </c>
      <c r="E7" s="59" t="s">
        <v>87</v>
      </c>
      <c r="F7" s="59" t="s">
        <v>88</v>
      </c>
      <c r="G7" s="59" t="s">
        <v>89</v>
      </c>
      <c r="H7" s="59" t="s">
        <v>90</v>
      </c>
      <c r="I7" s="59" t="s">
        <v>91</v>
      </c>
      <c r="J7" s="59" t="s">
        <v>92</v>
      </c>
      <c r="K7" s="59" t="s">
        <v>93</v>
      </c>
      <c r="L7" s="59" t="s">
        <v>94</v>
      </c>
      <c r="M7" s="59" t="s">
        <v>95</v>
      </c>
      <c r="N7" s="55" t="s">
        <v>96</v>
      </c>
      <c r="O7" s="59" t="s">
        <v>97</v>
      </c>
    </row>
    <row r="8" s="142" customFormat="1" ht="21" customHeight="1" spans="1:15">
      <c r="A8" s="22" t="s">
        <v>98</v>
      </c>
      <c r="B8" s="22" t="s">
        <v>99</v>
      </c>
      <c r="C8" s="155">
        <v>14000</v>
      </c>
      <c r="D8" s="155">
        <v>14000</v>
      </c>
      <c r="E8" s="155"/>
      <c r="F8" s="155">
        <v>14000</v>
      </c>
      <c r="G8" s="155"/>
      <c r="H8" s="155"/>
      <c r="I8" s="155"/>
      <c r="J8" s="155"/>
      <c r="K8" s="155"/>
      <c r="L8" s="155"/>
      <c r="M8" s="155"/>
      <c r="N8" s="155"/>
      <c r="O8" s="155"/>
    </row>
    <row r="9" s="142" customFormat="1" ht="21" customHeight="1" spans="1:15">
      <c r="A9" s="191" t="s">
        <v>100</v>
      </c>
      <c r="B9" s="191" t="s">
        <v>101</v>
      </c>
      <c r="C9" s="155">
        <v>14000</v>
      </c>
      <c r="D9" s="155">
        <v>14000</v>
      </c>
      <c r="E9" s="155"/>
      <c r="F9" s="155">
        <v>14000</v>
      </c>
      <c r="G9" s="155"/>
      <c r="H9" s="155"/>
      <c r="I9" s="155"/>
      <c r="J9" s="155"/>
      <c r="K9" s="155"/>
      <c r="L9" s="155"/>
      <c r="M9" s="155"/>
      <c r="N9" s="155"/>
      <c r="O9" s="155"/>
    </row>
    <row r="10" s="142" customFormat="1" ht="21" customHeight="1" spans="1:15">
      <c r="A10" s="192" t="s">
        <v>102</v>
      </c>
      <c r="B10" s="192" t="s">
        <v>103</v>
      </c>
      <c r="C10" s="155">
        <v>14000</v>
      </c>
      <c r="D10" s="155">
        <v>14000</v>
      </c>
      <c r="E10" s="155"/>
      <c r="F10" s="155">
        <v>14000</v>
      </c>
      <c r="G10" s="155"/>
      <c r="H10" s="155"/>
      <c r="I10" s="155"/>
      <c r="J10" s="155"/>
      <c r="K10" s="155"/>
      <c r="L10" s="155"/>
      <c r="M10" s="155"/>
      <c r="N10" s="155"/>
      <c r="O10" s="155"/>
    </row>
    <row r="11" s="142" customFormat="1" ht="21" customHeight="1" spans="1:15">
      <c r="A11" s="22" t="s">
        <v>104</v>
      </c>
      <c r="B11" s="22" t="s">
        <v>105</v>
      </c>
      <c r="C11" s="155">
        <v>8100</v>
      </c>
      <c r="D11" s="155">
        <v>8100</v>
      </c>
      <c r="E11" s="155">
        <v>8100</v>
      </c>
      <c r="F11" s="155"/>
      <c r="G11" s="155"/>
      <c r="H11" s="155"/>
      <c r="I11" s="155"/>
      <c r="J11" s="155"/>
      <c r="K11" s="155"/>
      <c r="L11" s="155"/>
      <c r="M11" s="155"/>
      <c r="N11" s="155"/>
      <c r="O11" s="155"/>
    </row>
    <row r="12" s="142" customFormat="1" ht="21" customHeight="1" spans="1:15">
      <c r="A12" s="191" t="s">
        <v>106</v>
      </c>
      <c r="B12" s="191" t="s">
        <v>107</v>
      </c>
      <c r="C12" s="155">
        <v>8100</v>
      </c>
      <c r="D12" s="155">
        <v>8100</v>
      </c>
      <c r="E12" s="155">
        <v>8100</v>
      </c>
      <c r="F12" s="155"/>
      <c r="G12" s="155"/>
      <c r="H12" s="155"/>
      <c r="I12" s="155"/>
      <c r="J12" s="155"/>
      <c r="K12" s="155"/>
      <c r="L12" s="155"/>
      <c r="M12" s="155"/>
      <c r="N12" s="155"/>
      <c r="O12" s="155"/>
    </row>
    <row r="13" s="142" customFormat="1" ht="21" customHeight="1" spans="1:15">
      <c r="A13" s="192" t="s">
        <v>108</v>
      </c>
      <c r="B13" s="192" t="s">
        <v>109</v>
      </c>
      <c r="C13" s="155">
        <v>8100</v>
      </c>
      <c r="D13" s="155">
        <v>8100</v>
      </c>
      <c r="E13" s="155">
        <v>8100</v>
      </c>
      <c r="F13" s="155"/>
      <c r="G13" s="155"/>
      <c r="H13" s="155"/>
      <c r="I13" s="155"/>
      <c r="J13" s="155"/>
      <c r="K13" s="155"/>
      <c r="L13" s="155"/>
      <c r="M13" s="155"/>
      <c r="N13" s="155"/>
      <c r="O13" s="155"/>
    </row>
    <row r="14" s="142" customFormat="1" ht="21" customHeight="1" spans="1:15">
      <c r="A14" s="22" t="s">
        <v>110</v>
      </c>
      <c r="B14" s="22" t="s">
        <v>111</v>
      </c>
      <c r="C14" s="155">
        <v>840700</v>
      </c>
      <c r="D14" s="155">
        <v>840700</v>
      </c>
      <c r="E14" s="155">
        <v>840700</v>
      </c>
      <c r="F14" s="155"/>
      <c r="G14" s="155"/>
      <c r="H14" s="155"/>
      <c r="I14" s="155"/>
      <c r="J14" s="155"/>
      <c r="K14" s="155"/>
      <c r="L14" s="155"/>
      <c r="M14" s="155"/>
      <c r="N14" s="155"/>
      <c r="O14" s="155"/>
    </row>
    <row r="15" s="142" customFormat="1" ht="21" customHeight="1" spans="1:15">
      <c r="A15" s="191" t="s">
        <v>112</v>
      </c>
      <c r="B15" s="191" t="s">
        <v>113</v>
      </c>
      <c r="C15" s="155">
        <v>840700</v>
      </c>
      <c r="D15" s="155">
        <v>840700</v>
      </c>
      <c r="E15" s="155">
        <v>840700</v>
      </c>
      <c r="F15" s="155"/>
      <c r="G15" s="155"/>
      <c r="H15" s="155"/>
      <c r="I15" s="155"/>
      <c r="J15" s="155"/>
      <c r="K15" s="155"/>
      <c r="L15" s="155"/>
      <c r="M15" s="155"/>
      <c r="N15" s="155"/>
      <c r="O15" s="155"/>
    </row>
    <row r="16" s="142" customFormat="1" ht="21" customHeight="1" spans="1:15">
      <c r="A16" s="192" t="s">
        <v>114</v>
      </c>
      <c r="B16" s="192" t="s">
        <v>115</v>
      </c>
      <c r="C16" s="155">
        <v>154800</v>
      </c>
      <c r="D16" s="155">
        <v>154800</v>
      </c>
      <c r="E16" s="155">
        <v>154800</v>
      </c>
      <c r="F16" s="155"/>
      <c r="G16" s="155"/>
      <c r="H16" s="155"/>
      <c r="I16" s="155"/>
      <c r="J16" s="155"/>
      <c r="K16" s="155"/>
      <c r="L16" s="155"/>
      <c r="M16" s="155"/>
      <c r="N16" s="155"/>
      <c r="O16" s="155"/>
    </row>
    <row r="17" s="142" customFormat="1" ht="21" customHeight="1" spans="1:15">
      <c r="A17" s="192" t="s">
        <v>116</v>
      </c>
      <c r="B17" s="192" t="s">
        <v>117</v>
      </c>
      <c r="C17" s="155">
        <v>585900</v>
      </c>
      <c r="D17" s="155">
        <v>585900</v>
      </c>
      <c r="E17" s="155">
        <v>585900</v>
      </c>
      <c r="F17" s="155"/>
      <c r="G17" s="155"/>
      <c r="H17" s="155"/>
      <c r="I17" s="155"/>
      <c r="J17" s="155"/>
      <c r="K17" s="155"/>
      <c r="L17" s="155"/>
      <c r="M17" s="155"/>
      <c r="N17" s="155"/>
      <c r="O17" s="155"/>
    </row>
    <row r="18" s="142" customFormat="1" ht="21" customHeight="1" spans="1:15">
      <c r="A18" s="192" t="s">
        <v>118</v>
      </c>
      <c r="B18" s="192" t="s">
        <v>119</v>
      </c>
      <c r="C18" s="155">
        <v>100000</v>
      </c>
      <c r="D18" s="155">
        <v>100000</v>
      </c>
      <c r="E18" s="155">
        <v>100000</v>
      </c>
      <c r="F18" s="155"/>
      <c r="G18" s="155"/>
      <c r="H18" s="155"/>
      <c r="I18" s="155"/>
      <c r="J18" s="155"/>
      <c r="K18" s="155"/>
      <c r="L18" s="155"/>
      <c r="M18" s="155"/>
      <c r="N18" s="155"/>
      <c r="O18" s="155"/>
    </row>
    <row r="19" s="142" customFormat="1" ht="21" customHeight="1" spans="1:15">
      <c r="A19" s="22" t="s">
        <v>120</v>
      </c>
      <c r="B19" s="22" t="s">
        <v>121</v>
      </c>
      <c r="C19" s="155">
        <v>31092688.32</v>
      </c>
      <c r="D19" s="155">
        <v>31092688.32</v>
      </c>
      <c r="E19" s="155">
        <v>5806688.32</v>
      </c>
      <c r="F19" s="155">
        <v>25286000</v>
      </c>
      <c r="G19" s="155"/>
      <c r="H19" s="155"/>
      <c r="I19" s="155"/>
      <c r="J19" s="155"/>
      <c r="K19" s="155"/>
      <c r="L19" s="155"/>
      <c r="M19" s="155"/>
      <c r="N19" s="155"/>
      <c r="O19" s="155"/>
    </row>
    <row r="20" s="142" customFormat="1" ht="21" customHeight="1" spans="1:15">
      <c r="A20" s="191" t="s">
        <v>122</v>
      </c>
      <c r="B20" s="191" t="s">
        <v>123</v>
      </c>
      <c r="C20" s="155">
        <v>534189</v>
      </c>
      <c r="D20" s="155">
        <v>534189</v>
      </c>
      <c r="E20" s="155">
        <v>534189</v>
      </c>
      <c r="F20" s="155"/>
      <c r="G20" s="155"/>
      <c r="H20" s="155"/>
      <c r="I20" s="155"/>
      <c r="J20" s="155"/>
      <c r="K20" s="155"/>
      <c r="L20" s="155"/>
      <c r="M20" s="155"/>
      <c r="N20" s="155"/>
      <c r="O20" s="155"/>
    </row>
    <row r="21" s="142" customFormat="1" ht="21" customHeight="1" spans="1:15">
      <c r="A21" s="192" t="s">
        <v>124</v>
      </c>
      <c r="B21" s="192" t="s">
        <v>125</v>
      </c>
      <c r="C21" s="155">
        <v>289440</v>
      </c>
      <c r="D21" s="155">
        <v>289440</v>
      </c>
      <c r="E21" s="155">
        <v>289440</v>
      </c>
      <c r="F21" s="155"/>
      <c r="G21" s="155"/>
      <c r="H21" s="155"/>
      <c r="I21" s="155"/>
      <c r="J21" s="155"/>
      <c r="K21" s="155"/>
      <c r="L21" s="155"/>
      <c r="M21" s="155"/>
      <c r="N21" s="155"/>
      <c r="O21" s="155"/>
    </row>
    <row r="22" s="142" customFormat="1" ht="21" customHeight="1" spans="1:15">
      <c r="A22" s="192" t="s">
        <v>126</v>
      </c>
      <c r="B22" s="192" t="s">
        <v>127</v>
      </c>
      <c r="C22" s="155">
        <v>221100</v>
      </c>
      <c r="D22" s="155">
        <v>221100</v>
      </c>
      <c r="E22" s="155">
        <v>221100</v>
      </c>
      <c r="F22" s="155"/>
      <c r="G22" s="155"/>
      <c r="H22" s="155"/>
      <c r="I22" s="155"/>
      <c r="J22" s="155"/>
      <c r="K22" s="155"/>
      <c r="L22" s="155"/>
      <c r="M22" s="155"/>
      <c r="N22" s="155"/>
      <c r="O22" s="155"/>
    </row>
    <row r="23" s="142" customFormat="1" ht="21" customHeight="1" spans="1:15">
      <c r="A23" s="192" t="s">
        <v>128</v>
      </c>
      <c r="B23" s="192" t="s">
        <v>129</v>
      </c>
      <c r="C23" s="155">
        <v>23649</v>
      </c>
      <c r="D23" s="155">
        <v>23649</v>
      </c>
      <c r="E23" s="155">
        <v>23649</v>
      </c>
      <c r="F23" s="155"/>
      <c r="G23" s="155"/>
      <c r="H23" s="155"/>
      <c r="I23" s="155"/>
      <c r="J23" s="155"/>
      <c r="K23" s="155"/>
      <c r="L23" s="155"/>
      <c r="M23" s="155"/>
      <c r="N23" s="155"/>
      <c r="O23" s="155"/>
    </row>
    <row r="24" s="142" customFormat="1" ht="21" customHeight="1" spans="1:15">
      <c r="A24" s="191" t="s">
        <v>130</v>
      </c>
      <c r="B24" s="191" t="s">
        <v>131</v>
      </c>
      <c r="C24" s="155">
        <v>723840.86</v>
      </c>
      <c r="D24" s="155">
        <v>723840.86</v>
      </c>
      <c r="E24" s="155"/>
      <c r="F24" s="155">
        <v>723840.86</v>
      </c>
      <c r="G24" s="155"/>
      <c r="H24" s="155"/>
      <c r="I24" s="155"/>
      <c r="J24" s="155"/>
      <c r="K24" s="155"/>
      <c r="L24" s="155"/>
      <c r="M24" s="155"/>
      <c r="N24" s="155"/>
      <c r="O24" s="155"/>
    </row>
    <row r="25" s="142" customFormat="1" ht="21" customHeight="1" spans="1:15">
      <c r="A25" s="192" t="s">
        <v>132</v>
      </c>
      <c r="B25" s="192" t="s">
        <v>133</v>
      </c>
      <c r="C25" s="155">
        <v>293840.86</v>
      </c>
      <c r="D25" s="155">
        <v>293840.86</v>
      </c>
      <c r="E25" s="155"/>
      <c r="F25" s="155">
        <v>293840.86</v>
      </c>
      <c r="G25" s="155"/>
      <c r="H25" s="155"/>
      <c r="I25" s="155"/>
      <c r="J25" s="155"/>
      <c r="K25" s="155"/>
      <c r="L25" s="155"/>
      <c r="M25" s="155"/>
      <c r="N25" s="155"/>
      <c r="O25" s="155"/>
    </row>
    <row r="26" s="142" customFormat="1" ht="21" customHeight="1" spans="1:15">
      <c r="A26" s="192" t="s">
        <v>134</v>
      </c>
      <c r="B26" s="192" t="s">
        <v>135</v>
      </c>
      <c r="C26" s="155">
        <v>430000</v>
      </c>
      <c r="D26" s="155">
        <v>430000</v>
      </c>
      <c r="E26" s="155"/>
      <c r="F26" s="155">
        <v>430000</v>
      </c>
      <c r="G26" s="155"/>
      <c r="H26" s="155"/>
      <c r="I26" s="155"/>
      <c r="J26" s="155"/>
      <c r="K26" s="155"/>
      <c r="L26" s="155"/>
      <c r="M26" s="155"/>
      <c r="N26" s="155"/>
      <c r="O26" s="155"/>
    </row>
    <row r="27" s="142" customFormat="1" ht="21" customHeight="1" spans="1:15">
      <c r="A27" s="191" t="s">
        <v>136</v>
      </c>
      <c r="B27" s="191" t="s">
        <v>137</v>
      </c>
      <c r="C27" s="155">
        <v>29834658.46</v>
      </c>
      <c r="D27" s="155">
        <v>29834658.46</v>
      </c>
      <c r="E27" s="155">
        <v>5272499.32</v>
      </c>
      <c r="F27" s="155">
        <v>24562159.14</v>
      </c>
      <c r="G27" s="155"/>
      <c r="H27" s="155"/>
      <c r="I27" s="155"/>
      <c r="J27" s="155"/>
      <c r="K27" s="155"/>
      <c r="L27" s="155"/>
      <c r="M27" s="155"/>
      <c r="N27" s="155"/>
      <c r="O27" s="155"/>
    </row>
    <row r="28" s="142" customFormat="1" ht="21" customHeight="1" spans="1:15">
      <c r="A28" s="192" t="s">
        <v>138</v>
      </c>
      <c r="B28" s="192" t="s">
        <v>139</v>
      </c>
      <c r="C28" s="155">
        <v>5272499.32</v>
      </c>
      <c r="D28" s="155">
        <v>5272499.32</v>
      </c>
      <c r="E28" s="155">
        <v>5272499.32</v>
      </c>
      <c r="F28" s="155"/>
      <c r="G28" s="155"/>
      <c r="H28" s="155"/>
      <c r="I28" s="155"/>
      <c r="J28" s="155"/>
      <c r="K28" s="155"/>
      <c r="L28" s="155"/>
      <c r="M28" s="155"/>
      <c r="N28" s="155"/>
      <c r="O28" s="155"/>
    </row>
    <row r="29" s="142" customFormat="1" ht="21" customHeight="1" spans="1:15">
      <c r="A29" s="192" t="s">
        <v>140</v>
      </c>
      <c r="B29" s="192" t="s">
        <v>141</v>
      </c>
      <c r="C29" s="155">
        <v>385895.37</v>
      </c>
      <c r="D29" s="155">
        <v>385895.37</v>
      </c>
      <c r="E29" s="155"/>
      <c r="F29" s="155">
        <v>385895.37</v>
      </c>
      <c r="G29" s="155"/>
      <c r="H29" s="155"/>
      <c r="I29" s="155"/>
      <c r="J29" s="155"/>
      <c r="K29" s="155"/>
      <c r="L29" s="155"/>
      <c r="M29" s="155"/>
      <c r="N29" s="155"/>
      <c r="O29" s="155"/>
    </row>
    <row r="30" s="142" customFormat="1" ht="21" customHeight="1" spans="1:15">
      <c r="A30" s="192" t="s">
        <v>142</v>
      </c>
      <c r="B30" s="192" t="s">
        <v>143</v>
      </c>
      <c r="C30" s="155">
        <v>24176263.77</v>
      </c>
      <c r="D30" s="155">
        <v>24176263.77</v>
      </c>
      <c r="E30" s="155"/>
      <c r="F30" s="155">
        <v>24176263.77</v>
      </c>
      <c r="G30" s="155"/>
      <c r="H30" s="155"/>
      <c r="I30" s="155"/>
      <c r="J30" s="155"/>
      <c r="K30" s="155"/>
      <c r="L30" s="155"/>
      <c r="M30" s="155"/>
      <c r="N30" s="155"/>
      <c r="O30" s="155"/>
    </row>
    <row r="31" s="142" customFormat="1" ht="21" customHeight="1" spans="1:15">
      <c r="A31" s="22" t="s">
        <v>144</v>
      </c>
      <c r="B31" s="22" t="s">
        <v>145</v>
      </c>
      <c r="C31" s="155">
        <v>475578.36</v>
      </c>
      <c r="D31" s="155">
        <v>475578.36</v>
      </c>
      <c r="E31" s="155">
        <v>475578.36</v>
      </c>
      <c r="F31" s="155"/>
      <c r="G31" s="155"/>
      <c r="H31" s="155"/>
      <c r="I31" s="155"/>
      <c r="J31" s="155"/>
      <c r="K31" s="155"/>
      <c r="L31" s="155"/>
      <c r="M31" s="155"/>
      <c r="N31" s="155"/>
      <c r="O31" s="155"/>
    </row>
    <row r="32" s="142" customFormat="1" ht="21" customHeight="1" spans="1:15">
      <c r="A32" s="191" t="s">
        <v>146</v>
      </c>
      <c r="B32" s="191" t="s">
        <v>147</v>
      </c>
      <c r="C32" s="155">
        <v>475578.36</v>
      </c>
      <c r="D32" s="155">
        <v>475578.36</v>
      </c>
      <c r="E32" s="155">
        <v>475578.36</v>
      </c>
      <c r="F32" s="155"/>
      <c r="G32" s="155"/>
      <c r="H32" s="155"/>
      <c r="I32" s="155"/>
      <c r="J32" s="155"/>
      <c r="K32" s="155"/>
      <c r="L32" s="155"/>
      <c r="M32" s="155"/>
      <c r="N32" s="155"/>
      <c r="O32" s="155"/>
    </row>
    <row r="33" s="142" customFormat="1" ht="21" customHeight="1" spans="1:15">
      <c r="A33" s="192" t="s">
        <v>148</v>
      </c>
      <c r="B33" s="192" t="s">
        <v>149</v>
      </c>
      <c r="C33" s="155">
        <v>463818.36</v>
      </c>
      <c r="D33" s="155">
        <v>463818.36</v>
      </c>
      <c r="E33" s="155">
        <v>463818.36</v>
      </c>
      <c r="F33" s="155"/>
      <c r="G33" s="155"/>
      <c r="H33" s="155"/>
      <c r="I33" s="155"/>
      <c r="J33" s="155"/>
      <c r="K33" s="155"/>
      <c r="L33" s="155"/>
      <c r="M33" s="155"/>
      <c r="N33" s="155"/>
      <c r="O33" s="155"/>
    </row>
    <row r="34" s="142" customFormat="1" ht="21" customHeight="1" spans="1:15">
      <c r="A34" s="192" t="s">
        <v>150</v>
      </c>
      <c r="B34" s="192" t="s">
        <v>151</v>
      </c>
      <c r="C34" s="155">
        <v>11760</v>
      </c>
      <c r="D34" s="155">
        <v>11760</v>
      </c>
      <c r="E34" s="155">
        <v>11760</v>
      </c>
      <c r="F34" s="155"/>
      <c r="G34" s="155"/>
      <c r="H34" s="155"/>
      <c r="I34" s="155"/>
      <c r="J34" s="155"/>
      <c r="K34" s="155"/>
      <c r="L34" s="155"/>
      <c r="M34" s="155"/>
      <c r="N34" s="155"/>
      <c r="O34" s="155"/>
    </row>
    <row r="35" ht="21" customHeight="1" spans="1:15">
      <c r="A35" s="193" t="s">
        <v>55</v>
      </c>
      <c r="B35" s="38"/>
      <c r="C35" s="155">
        <v>32431066.68</v>
      </c>
      <c r="D35" s="155">
        <v>32431066.68</v>
      </c>
      <c r="E35" s="155">
        <v>7131066.68</v>
      </c>
      <c r="F35" s="155">
        <v>25300000</v>
      </c>
      <c r="G35" s="84"/>
      <c r="H35" s="84"/>
      <c r="I35" s="84"/>
      <c r="J35" s="84"/>
      <c r="K35" s="84"/>
      <c r="L35" s="84"/>
      <c r="M35" s="84"/>
      <c r="N35" s="84"/>
      <c r="O35" s="84"/>
    </row>
  </sheetData>
  <mergeCells count="12">
    <mergeCell ref="A2:O2"/>
    <mergeCell ref="A3:O3"/>
    <mergeCell ref="A4:B4"/>
    <mergeCell ref="D5:F5"/>
    <mergeCell ref="J5:O5"/>
    <mergeCell ref="A35:B3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B8" sqref="B8"/>
    </sheetView>
  </sheetViews>
  <sheetFormatPr defaultColWidth="8.575" defaultRowHeight="12.75" customHeight="1" outlineLevelCol="3"/>
  <cols>
    <col min="1" max="4" width="35.575" customWidth="1"/>
  </cols>
  <sheetData>
    <row r="1" customHeight="1" spans="1:4">
      <c r="A1" s="2"/>
      <c r="B1" s="2"/>
      <c r="C1" s="2"/>
      <c r="D1" s="2"/>
    </row>
    <row r="2" ht="15" customHeight="1" spans="1:4">
      <c r="A2" s="45"/>
      <c r="B2" s="49"/>
      <c r="C2" s="49"/>
      <c r="D2" s="49" t="s">
        <v>152</v>
      </c>
    </row>
    <row r="3" ht="41.25" customHeight="1" spans="1:1">
      <c r="A3" s="44" t="str">
        <f>"2025"&amp;"年部门财政拨款收支预算总表"</f>
        <v>2025年部门财政拨款收支预算总表</v>
      </c>
    </row>
    <row r="4" ht="17.25" customHeight="1" spans="1:4">
      <c r="A4" s="47" t="str">
        <f>"单位名称："&amp;"昆明市呈贡区医疗保障局"</f>
        <v>单位名称：昆明市呈贡区医疗保障局</v>
      </c>
      <c r="B4" s="176"/>
      <c r="D4" s="49" t="s">
        <v>1</v>
      </c>
    </row>
    <row r="5" ht="17.25" customHeight="1" spans="1:4">
      <c r="A5" s="177" t="s">
        <v>2</v>
      </c>
      <c r="B5" s="178"/>
      <c r="C5" s="177" t="s">
        <v>3</v>
      </c>
      <c r="D5" s="178"/>
    </row>
    <row r="6" ht="18.75" customHeight="1" spans="1:4">
      <c r="A6" s="177" t="s">
        <v>4</v>
      </c>
      <c r="B6" s="177" t="s">
        <v>5</v>
      </c>
      <c r="C6" s="177" t="s">
        <v>6</v>
      </c>
      <c r="D6" s="177" t="s">
        <v>5</v>
      </c>
    </row>
    <row r="7" ht="16.5" customHeight="1" spans="1:4">
      <c r="A7" s="179" t="s">
        <v>153</v>
      </c>
      <c r="B7" s="155">
        <v>32431066.68</v>
      </c>
      <c r="C7" s="179" t="s">
        <v>154</v>
      </c>
      <c r="D7" s="84">
        <v>32431066.68</v>
      </c>
    </row>
    <row r="8" ht="16.5" customHeight="1" spans="1:4">
      <c r="A8" s="179" t="s">
        <v>155</v>
      </c>
      <c r="B8" s="155">
        <v>32431066.68</v>
      </c>
      <c r="C8" s="179" t="s">
        <v>156</v>
      </c>
      <c r="D8" s="84">
        <v>14000</v>
      </c>
    </row>
    <row r="9" ht="16.5" customHeight="1" spans="1:4">
      <c r="A9" s="179" t="s">
        <v>157</v>
      </c>
      <c r="B9" s="84"/>
      <c r="C9" s="179" t="s">
        <v>158</v>
      </c>
      <c r="D9" s="84"/>
    </row>
    <row r="10" ht="16.5" customHeight="1" spans="1:4">
      <c r="A10" s="179" t="s">
        <v>159</v>
      </c>
      <c r="B10" s="84"/>
      <c r="C10" s="179" t="s">
        <v>160</v>
      </c>
      <c r="D10" s="84"/>
    </row>
    <row r="11" ht="16.5" customHeight="1" spans="1:4">
      <c r="A11" s="179" t="s">
        <v>161</v>
      </c>
      <c r="B11" s="84"/>
      <c r="C11" s="179" t="s">
        <v>162</v>
      </c>
      <c r="D11" s="84"/>
    </row>
    <row r="12" ht="16.5" customHeight="1" spans="1:4">
      <c r="A12" s="179" t="s">
        <v>155</v>
      </c>
      <c r="B12" s="84"/>
      <c r="C12" s="179" t="s">
        <v>163</v>
      </c>
      <c r="D12" s="84">
        <v>8100</v>
      </c>
    </row>
    <row r="13" ht="16.5" customHeight="1" spans="1:4">
      <c r="A13" s="161" t="s">
        <v>157</v>
      </c>
      <c r="B13" s="84"/>
      <c r="C13" s="73" t="s">
        <v>164</v>
      </c>
      <c r="D13" s="84"/>
    </row>
    <row r="14" ht="16.5" customHeight="1" spans="1:4">
      <c r="A14" s="161" t="s">
        <v>159</v>
      </c>
      <c r="B14" s="84"/>
      <c r="C14" s="73" t="s">
        <v>165</v>
      </c>
      <c r="D14" s="84"/>
    </row>
    <row r="15" ht="16.5" customHeight="1" spans="1:4">
      <c r="A15" s="180"/>
      <c r="B15" s="84"/>
      <c r="C15" s="73" t="s">
        <v>166</v>
      </c>
      <c r="D15" s="84">
        <v>840700</v>
      </c>
    </row>
    <row r="16" ht="16.5" customHeight="1" spans="1:4">
      <c r="A16" s="180"/>
      <c r="B16" s="84"/>
      <c r="C16" s="73" t="s">
        <v>167</v>
      </c>
      <c r="D16" s="84">
        <v>31092688.32</v>
      </c>
    </row>
    <row r="17" ht="16.5" customHeight="1" spans="1:4">
      <c r="A17" s="180"/>
      <c r="B17" s="84"/>
      <c r="C17" s="73" t="s">
        <v>168</v>
      </c>
      <c r="D17" s="84"/>
    </row>
    <row r="18" ht="16.5" customHeight="1" spans="1:4">
      <c r="A18" s="180"/>
      <c r="B18" s="84"/>
      <c r="C18" s="73" t="s">
        <v>169</v>
      </c>
      <c r="D18" s="84"/>
    </row>
    <row r="19" ht="16.5" customHeight="1" spans="1:4">
      <c r="A19" s="180"/>
      <c r="B19" s="84"/>
      <c r="C19" s="73" t="s">
        <v>170</v>
      </c>
      <c r="D19" s="84"/>
    </row>
    <row r="20" ht="16.5" customHeight="1" spans="1:4">
      <c r="A20" s="180"/>
      <c r="B20" s="84"/>
      <c r="C20" s="73" t="s">
        <v>171</v>
      </c>
      <c r="D20" s="84"/>
    </row>
    <row r="21" ht="16.5" customHeight="1" spans="1:4">
      <c r="A21" s="180"/>
      <c r="B21" s="84"/>
      <c r="C21" s="73" t="s">
        <v>172</v>
      </c>
      <c r="D21" s="84"/>
    </row>
    <row r="22" ht="16.5" customHeight="1" spans="1:4">
      <c r="A22" s="180"/>
      <c r="B22" s="84"/>
      <c r="C22" s="73" t="s">
        <v>173</v>
      </c>
      <c r="D22" s="84"/>
    </row>
    <row r="23" ht="16.5" customHeight="1" spans="1:4">
      <c r="A23" s="180"/>
      <c r="B23" s="84"/>
      <c r="C23" s="73" t="s">
        <v>174</v>
      </c>
      <c r="D23" s="84"/>
    </row>
    <row r="24" ht="16.5" customHeight="1" spans="1:4">
      <c r="A24" s="180"/>
      <c r="B24" s="84"/>
      <c r="C24" s="73" t="s">
        <v>175</v>
      </c>
      <c r="D24" s="84"/>
    </row>
    <row r="25" ht="16.5" customHeight="1" spans="1:4">
      <c r="A25" s="180"/>
      <c r="B25" s="84"/>
      <c r="C25" s="73" t="s">
        <v>176</v>
      </c>
      <c r="D25" s="84"/>
    </row>
    <row r="26" ht="16.5" customHeight="1" spans="1:4">
      <c r="A26" s="180"/>
      <c r="B26" s="84"/>
      <c r="C26" s="73" t="s">
        <v>177</v>
      </c>
      <c r="D26" s="84">
        <v>475578.36</v>
      </c>
    </row>
    <row r="27" ht="16.5" customHeight="1" spans="1:4">
      <c r="A27" s="180"/>
      <c r="B27" s="84"/>
      <c r="C27" s="73" t="s">
        <v>178</v>
      </c>
      <c r="D27" s="84"/>
    </row>
    <row r="28" ht="16.5" customHeight="1" spans="1:4">
      <c r="A28" s="180"/>
      <c r="B28" s="84"/>
      <c r="C28" s="73" t="s">
        <v>179</v>
      </c>
      <c r="D28" s="84"/>
    </row>
    <row r="29" ht="16.5" customHeight="1" spans="1:4">
      <c r="A29" s="180"/>
      <c r="B29" s="84"/>
      <c r="C29" s="73" t="s">
        <v>180</v>
      </c>
      <c r="D29" s="84"/>
    </row>
    <row r="30" ht="16.5" customHeight="1" spans="1:4">
      <c r="A30" s="180"/>
      <c r="B30" s="84"/>
      <c r="C30" s="73" t="s">
        <v>181</v>
      </c>
      <c r="D30" s="84"/>
    </row>
    <row r="31" ht="16.5" customHeight="1" spans="1:4">
      <c r="A31" s="180"/>
      <c r="B31" s="84"/>
      <c r="C31" s="73" t="s">
        <v>182</v>
      </c>
      <c r="D31" s="84"/>
    </row>
    <row r="32" ht="16.5" customHeight="1" spans="1:4">
      <c r="A32" s="180"/>
      <c r="B32" s="84"/>
      <c r="C32" s="161" t="s">
        <v>183</v>
      </c>
      <c r="D32" s="84"/>
    </row>
    <row r="33" ht="16.5" customHeight="1" spans="1:4">
      <c r="A33" s="180"/>
      <c r="B33" s="84"/>
      <c r="C33" s="161" t="s">
        <v>184</v>
      </c>
      <c r="D33" s="84"/>
    </row>
    <row r="34" ht="16.5" customHeight="1" spans="1:4">
      <c r="A34" s="180"/>
      <c r="B34" s="84"/>
      <c r="C34" s="32" t="s">
        <v>185</v>
      </c>
      <c r="D34" s="84"/>
    </row>
    <row r="35" ht="15" customHeight="1" spans="1:4">
      <c r="A35" s="181" t="s">
        <v>50</v>
      </c>
      <c r="B35" s="182">
        <v>32431066.68</v>
      </c>
      <c r="C35" s="181" t="s">
        <v>51</v>
      </c>
      <c r="D35" s="182">
        <v>32431066.68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5"/>
  <sheetViews>
    <sheetView showZeros="0" workbookViewId="0">
      <pane ySplit="1" topLeftCell="A2" activePane="bottomLeft" state="frozen"/>
      <selection/>
      <selection pane="bottomLeft" activeCell="C35" sqref="C35:G35"/>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2"/>
      <c r="B1" s="2"/>
      <c r="C1" s="2"/>
      <c r="D1" s="2"/>
      <c r="E1" s="2"/>
      <c r="F1" s="2"/>
      <c r="G1" s="2"/>
    </row>
    <row r="2" customHeight="1" spans="4:7">
      <c r="D2" s="150"/>
      <c r="F2" s="76"/>
      <c r="G2" s="156" t="s">
        <v>186</v>
      </c>
    </row>
    <row r="3" ht="41.25" customHeight="1" spans="1:7">
      <c r="A3" s="133" t="str">
        <f>"2025"&amp;"年一般公共预算支出预算表（按功能科目分类）"</f>
        <v>2025年一般公共预算支出预算表（按功能科目分类）</v>
      </c>
      <c r="B3" s="133"/>
      <c r="C3" s="133"/>
      <c r="D3" s="133"/>
      <c r="E3" s="133"/>
      <c r="F3" s="133"/>
      <c r="G3" s="133"/>
    </row>
    <row r="4" ht="18" customHeight="1" spans="1:7">
      <c r="A4" s="6" t="str">
        <f>"单位名称："&amp;"昆明市呈贡区医疗保障局"</f>
        <v>单位名称：昆明市呈贡区医疗保障局</v>
      </c>
      <c r="F4" s="130"/>
      <c r="G4" s="156" t="s">
        <v>1</v>
      </c>
    </row>
    <row r="5" ht="20.25" customHeight="1" spans="1:7">
      <c r="A5" s="172" t="s">
        <v>187</v>
      </c>
      <c r="B5" s="173"/>
      <c r="C5" s="134" t="s">
        <v>55</v>
      </c>
      <c r="D5" s="164" t="s">
        <v>76</v>
      </c>
      <c r="E5" s="13"/>
      <c r="F5" s="14"/>
      <c r="G5" s="152" t="s">
        <v>77</v>
      </c>
    </row>
    <row r="6" ht="20.25" customHeight="1" spans="1:7">
      <c r="A6" s="174" t="s">
        <v>73</v>
      </c>
      <c r="B6" s="174" t="s">
        <v>74</v>
      </c>
      <c r="C6" s="20"/>
      <c r="D6" s="139" t="s">
        <v>57</v>
      </c>
      <c r="E6" s="139" t="s">
        <v>188</v>
      </c>
      <c r="F6" s="139" t="s">
        <v>189</v>
      </c>
      <c r="G6" s="154"/>
    </row>
    <row r="7" ht="15" customHeight="1" spans="1:7">
      <c r="A7" s="63" t="s">
        <v>83</v>
      </c>
      <c r="B7" s="63" t="s">
        <v>84</v>
      </c>
      <c r="C7" s="63" t="s">
        <v>85</v>
      </c>
      <c r="D7" s="63" t="s">
        <v>86</v>
      </c>
      <c r="E7" s="63" t="s">
        <v>87</v>
      </c>
      <c r="F7" s="63" t="s">
        <v>88</v>
      </c>
      <c r="G7" s="63" t="s">
        <v>89</v>
      </c>
    </row>
    <row r="8" ht="15" customHeight="1" spans="1:7">
      <c r="A8" s="144" t="s">
        <v>98</v>
      </c>
      <c r="B8" s="144" t="s">
        <v>99</v>
      </c>
      <c r="C8" s="155">
        <v>14000</v>
      </c>
      <c r="D8" s="155"/>
      <c r="E8" s="155"/>
      <c r="F8" s="155"/>
      <c r="G8" s="155">
        <v>14000</v>
      </c>
    </row>
    <row r="9" ht="15" customHeight="1" spans="1:7">
      <c r="A9" s="148" t="s">
        <v>100</v>
      </c>
      <c r="B9" s="148" t="s">
        <v>101</v>
      </c>
      <c r="C9" s="155">
        <v>14000</v>
      </c>
      <c r="D9" s="155"/>
      <c r="E9" s="155"/>
      <c r="F9" s="155"/>
      <c r="G9" s="155">
        <v>14000</v>
      </c>
    </row>
    <row r="10" ht="15" customHeight="1" spans="1:7">
      <c r="A10" s="149" t="s">
        <v>102</v>
      </c>
      <c r="B10" s="149" t="s">
        <v>103</v>
      </c>
      <c r="C10" s="155">
        <v>14000</v>
      </c>
      <c r="D10" s="155"/>
      <c r="E10" s="155"/>
      <c r="F10" s="155"/>
      <c r="G10" s="155">
        <v>14000</v>
      </c>
    </row>
    <row r="11" ht="15" customHeight="1" spans="1:7">
      <c r="A11" s="144" t="s">
        <v>104</v>
      </c>
      <c r="B11" s="144" t="s">
        <v>105</v>
      </c>
      <c r="C11" s="155">
        <v>8100</v>
      </c>
      <c r="D11" s="155">
        <v>8100</v>
      </c>
      <c r="E11" s="155"/>
      <c r="F11" s="155">
        <v>8100</v>
      </c>
      <c r="G11" s="155"/>
    </row>
    <row r="12" ht="15" customHeight="1" spans="1:7">
      <c r="A12" s="148" t="s">
        <v>106</v>
      </c>
      <c r="B12" s="148" t="s">
        <v>107</v>
      </c>
      <c r="C12" s="155">
        <v>8100</v>
      </c>
      <c r="D12" s="155">
        <v>8100</v>
      </c>
      <c r="E12" s="155"/>
      <c r="F12" s="155">
        <v>8100</v>
      </c>
      <c r="G12" s="155"/>
    </row>
    <row r="13" ht="15" customHeight="1" spans="1:7">
      <c r="A13" s="149" t="s">
        <v>108</v>
      </c>
      <c r="B13" s="149" t="s">
        <v>109</v>
      </c>
      <c r="C13" s="155">
        <v>8100</v>
      </c>
      <c r="D13" s="155">
        <v>8100</v>
      </c>
      <c r="E13" s="155"/>
      <c r="F13" s="155">
        <v>8100</v>
      </c>
      <c r="G13" s="155"/>
    </row>
    <row r="14" ht="15" customHeight="1" spans="1:7">
      <c r="A14" s="144" t="s">
        <v>110</v>
      </c>
      <c r="B14" s="144" t="s">
        <v>111</v>
      </c>
      <c r="C14" s="155">
        <v>840700</v>
      </c>
      <c r="D14" s="155">
        <v>840700</v>
      </c>
      <c r="E14" s="155">
        <v>837100</v>
      </c>
      <c r="F14" s="155">
        <v>3600</v>
      </c>
      <c r="G14" s="155"/>
    </row>
    <row r="15" ht="15" customHeight="1" spans="1:7">
      <c r="A15" s="148" t="s">
        <v>112</v>
      </c>
      <c r="B15" s="148" t="s">
        <v>113</v>
      </c>
      <c r="C15" s="155">
        <v>840700</v>
      </c>
      <c r="D15" s="155">
        <v>840700</v>
      </c>
      <c r="E15" s="155">
        <v>837100</v>
      </c>
      <c r="F15" s="155">
        <v>3600</v>
      </c>
      <c r="G15" s="155"/>
    </row>
    <row r="16" ht="15" customHeight="1" spans="1:7">
      <c r="A16" s="149" t="s">
        <v>114</v>
      </c>
      <c r="B16" s="149" t="s">
        <v>115</v>
      </c>
      <c r="C16" s="155">
        <v>154800</v>
      </c>
      <c r="D16" s="155">
        <v>154800</v>
      </c>
      <c r="E16" s="155">
        <v>151200</v>
      </c>
      <c r="F16" s="155">
        <v>3600</v>
      </c>
      <c r="G16" s="155"/>
    </row>
    <row r="17" ht="15" customHeight="1" spans="1:7">
      <c r="A17" s="149" t="s">
        <v>116</v>
      </c>
      <c r="B17" s="149" t="s">
        <v>117</v>
      </c>
      <c r="C17" s="155">
        <v>585900</v>
      </c>
      <c r="D17" s="155">
        <v>585900</v>
      </c>
      <c r="E17" s="155">
        <v>585900</v>
      </c>
      <c r="F17" s="155"/>
      <c r="G17" s="155"/>
    </row>
    <row r="18" ht="15" customHeight="1" spans="1:7">
      <c r="A18" s="149" t="s">
        <v>118</v>
      </c>
      <c r="B18" s="149" t="s">
        <v>119</v>
      </c>
      <c r="C18" s="155">
        <v>100000</v>
      </c>
      <c r="D18" s="155">
        <v>100000</v>
      </c>
      <c r="E18" s="155">
        <v>100000</v>
      </c>
      <c r="F18" s="155"/>
      <c r="G18" s="155"/>
    </row>
    <row r="19" ht="15" customHeight="1" spans="1:7">
      <c r="A19" s="144" t="s">
        <v>120</v>
      </c>
      <c r="B19" s="144" t="s">
        <v>121</v>
      </c>
      <c r="C19" s="155">
        <v>31092688.32</v>
      </c>
      <c r="D19" s="155">
        <v>5806688.32</v>
      </c>
      <c r="E19" s="155">
        <v>5160965</v>
      </c>
      <c r="F19" s="155">
        <v>645723.32</v>
      </c>
      <c r="G19" s="155">
        <v>25286000</v>
      </c>
    </row>
    <row r="20" ht="15" customHeight="1" spans="1:7">
      <c r="A20" s="148" t="s">
        <v>122</v>
      </c>
      <c r="B20" s="148" t="s">
        <v>123</v>
      </c>
      <c r="C20" s="155">
        <v>534189</v>
      </c>
      <c r="D20" s="155">
        <v>534189</v>
      </c>
      <c r="E20" s="155">
        <v>534189</v>
      </c>
      <c r="F20" s="155"/>
      <c r="G20" s="155"/>
    </row>
    <row r="21" ht="15" customHeight="1" spans="1:7">
      <c r="A21" s="149" t="s">
        <v>124</v>
      </c>
      <c r="B21" s="149" t="s">
        <v>125</v>
      </c>
      <c r="C21" s="155">
        <v>289440</v>
      </c>
      <c r="D21" s="155">
        <v>289440</v>
      </c>
      <c r="E21" s="155">
        <v>289440</v>
      </c>
      <c r="F21" s="155"/>
      <c r="G21" s="155"/>
    </row>
    <row r="22" ht="15" customHeight="1" spans="1:7">
      <c r="A22" s="149" t="s">
        <v>126</v>
      </c>
      <c r="B22" s="149" t="s">
        <v>127</v>
      </c>
      <c r="C22" s="155">
        <v>221100</v>
      </c>
      <c r="D22" s="155">
        <v>221100</v>
      </c>
      <c r="E22" s="155">
        <v>221100</v>
      </c>
      <c r="F22" s="155"/>
      <c r="G22" s="155"/>
    </row>
    <row r="23" ht="15" customHeight="1" spans="1:7">
      <c r="A23" s="149" t="s">
        <v>128</v>
      </c>
      <c r="B23" s="149" t="s">
        <v>129</v>
      </c>
      <c r="C23" s="155">
        <v>23649</v>
      </c>
      <c r="D23" s="155">
        <v>23649</v>
      </c>
      <c r="E23" s="155">
        <v>23649</v>
      </c>
      <c r="F23" s="155"/>
      <c r="G23" s="155"/>
    </row>
    <row r="24" ht="15" customHeight="1" spans="1:7">
      <c r="A24" s="148" t="s">
        <v>130</v>
      </c>
      <c r="B24" s="148" t="s">
        <v>131</v>
      </c>
      <c r="C24" s="155">
        <v>723840.86</v>
      </c>
      <c r="D24" s="155"/>
      <c r="E24" s="155"/>
      <c r="F24" s="155"/>
      <c r="G24" s="155">
        <v>723840.86</v>
      </c>
    </row>
    <row r="25" ht="15" customHeight="1" spans="1:7">
      <c r="A25" s="149" t="s">
        <v>132</v>
      </c>
      <c r="B25" s="149" t="s">
        <v>133</v>
      </c>
      <c r="C25" s="155">
        <v>293840.86</v>
      </c>
      <c r="D25" s="155"/>
      <c r="E25" s="155"/>
      <c r="F25" s="155"/>
      <c r="G25" s="155">
        <v>293840.86</v>
      </c>
    </row>
    <row r="26" ht="15" customHeight="1" spans="1:7">
      <c r="A26" s="149" t="s">
        <v>134</v>
      </c>
      <c r="B26" s="149" t="s">
        <v>135</v>
      </c>
      <c r="C26" s="155">
        <v>430000</v>
      </c>
      <c r="D26" s="155"/>
      <c r="E26" s="155"/>
      <c r="F26" s="155"/>
      <c r="G26" s="155">
        <v>430000</v>
      </c>
    </row>
    <row r="27" ht="15" customHeight="1" spans="1:7">
      <c r="A27" s="148" t="s">
        <v>136</v>
      </c>
      <c r="B27" s="148" t="s">
        <v>137</v>
      </c>
      <c r="C27" s="155">
        <v>29834658.46</v>
      </c>
      <c r="D27" s="155">
        <v>5272499.32</v>
      </c>
      <c r="E27" s="155">
        <v>4626776</v>
      </c>
      <c r="F27" s="155">
        <v>645723.32</v>
      </c>
      <c r="G27" s="155">
        <v>24562159.14</v>
      </c>
    </row>
    <row r="28" ht="15" customHeight="1" spans="1:7">
      <c r="A28" s="149" t="s">
        <v>138</v>
      </c>
      <c r="B28" s="149" t="s">
        <v>139</v>
      </c>
      <c r="C28" s="155">
        <v>5272499.32</v>
      </c>
      <c r="D28" s="155">
        <v>5272499.32</v>
      </c>
      <c r="E28" s="155">
        <v>4626776</v>
      </c>
      <c r="F28" s="155">
        <v>645723.32</v>
      </c>
      <c r="G28" s="155"/>
    </row>
    <row r="29" ht="15" customHeight="1" spans="1:7">
      <c r="A29" s="149" t="s">
        <v>140</v>
      </c>
      <c r="B29" s="149" t="s">
        <v>141</v>
      </c>
      <c r="C29" s="155">
        <v>385895.37</v>
      </c>
      <c r="D29" s="155"/>
      <c r="E29" s="155"/>
      <c r="F29" s="155"/>
      <c r="G29" s="155">
        <v>385895.37</v>
      </c>
    </row>
    <row r="30" ht="15" customHeight="1" spans="1:7">
      <c r="A30" s="149" t="s">
        <v>142</v>
      </c>
      <c r="B30" s="149" t="s">
        <v>143</v>
      </c>
      <c r="C30" s="155">
        <v>24176263.77</v>
      </c>
      <c r="D30" s="155"/>
      <c r="E30" s="155"/>
      <c r="F30" s="155"/>
      <c r="G30" s="155">
        <v>24176263.77</v>
      </c>
    </row>
    <row r="31" ht="15" customHeight="1" spans="1:7">
      <c r="A31" s="144" t="s">
        <v>144</v>
      </c>
      <c r="B31" s="144" t="s">
        <v>145</v>
      </c>
      <c r="C31" s="155">
        <v>475578.36</v>
      </c>
      <c r="D31" s="155">
        <v>475578.36</v>
      </c>
      <c r="E31" s="155">
        <v>475578.36</v>
      </c>
      <c r="F31" s="155"/>
      <c r="G31" s="155"/>
    </row>
    <row r="32" ht="15" customHeight="1" spans="1:7">
      <c r="A32" s="148" t="s">
        <v>146</v>
      </c>
      <c r="B32" s="148" t="s">
        <v>147</v>
      </c>
      <c r="C32" s="155">
        <v>475578.36</v>
      </c>
      <c r="D32" s="155">
        <v>475578.36</v>
      </c>
      <c r="E32" s="155">
        <v>475578.36</v>
      </c>
      <c r="F32" s="155"/>
      <c r="G32" s="155"/>
    </row>
    <row r="33" ht="15" customHeight="1" spans="1:7">
      <c r="A33" s="149" t="s">
        <v>148</v>
      </c>
      <c r="B33" s="149" t="s">
        <v>149</v>
      </c>
      <c r="C33" s="155">
        <v>463818.36</v>
      </c>
      <c r="D33" s="155">
        <v>463818.36</v>
      </c>
      <c r="E33" s="155">
        <v>463818.36</v>
      </c>
      <c r="F33" s="155"/>
      <c r="G33" s="155"/>
    </row>
    <row r="34" ht="15" customHeight="1" spans="1:7">
      <c r="A34" s="149" t="s">
        <v>150</v>
      </c>
      <c r="B34" s="149" t="s">
        <v>151</v>
      </c>
      <c r="C34" s="155">
        <v>11760</v>
      </c>
      <c r="D34" s="155">
        <v>11760</v>
      </c>
      <c r="E34" s="155">
        <v>11760</v>
      </c>
      <c r="F34" s="155"/>
      <c r="G34" s="155"/>
    </row>
    <row r="35" ht="18" customHeight="1" spans="1:7">
      <c r="A35" s="83" t="s">
        <v>190</v>
      </c>
      <c r="B35" s="175" t="s">
        <v>190</v>
      </c>
      <c r="C35" s="155">
        <v>32431066.68</v>
      </c>
      <c r="D35" s="155">
        <v>7131066.68</v>
      </c>
      <c r="E35" s="155">
        <v>6473643.36</v>
      </c>
      <c r="F35" s="155">
        <v>657423.32</v>
      </c>
      <c r="G35" s="155">
        <v>25300000</v>
      </c>
    </row>
  </sheetData>
  <mergeCells count="6">
    <mergeCell ref="A3:G3"/>
    <mergeCell ref="A5:B5"/>
    <mergeCell ref="D5:F5"/>
    <mergeCell ref="A35:B3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E15" sqref="E15"/>
    </sheetView>
  </sheetViews>
  <sheetFormatPr defaultColWidth="10.425" defaultRowHeight="14.25" customHeight="1" outlineLevelRow="7" outlineLevelCol="5"/>
  <cols>
    <col min="1" max="6" width="28.1416666666667" customWidth="1"/>
  </cols>
  <sheetData>
    <row r="1" customHeight="1" spans="1:6">
      <c r="A1" s="2"/>
      <c r="B1" s="2"/>
      <c r="C1" s="2"/>
      <c r="D1" s="2"/>
      <c r="E1" s="2"/>
      <c r="F1" s="2"/>
    </row>
    <row r="2" customHeight="1" spans="1:6">
      <c r="A2" s="46"/>
      <c r="B2" s="46"/>
      <c r="C2" s="46"/>
      <c r="D2" s="46"/>
      <c r="E2" s="45"/>
      <c r="F2" s="168" t="s">
        <v>191</v>
      </c>
    </row>
    <row r="3" ht="41.25" customHeight="1" spans="1:6">
      <c r="A3" s="169" t="str">
        <f>"2025"&amp;"年一般公共预算“三公”经费支出预算表"</f>
        <v>2025年一般公共预算“三公”经费支出预算表</v>
      </c>
      <c r="B3" s="46"/>
      <c r="C3" s="46"/>
      <c r="D3" s="46"/>
      <c r="E3" s="45"/>
      <c r="F3" s="46"/>
    </row>
    <row r="4" customHeight="1" spans="1:6">
      <c r="A4" s="117" t="str">
        <f>"单位名称："&amp;"昆明市呈贡区医疗保障局"</f>
        <v>单位名称：昆明市呈贡区医疗保障局</v>
      </c>
      <c r="B4" s="170"/>
      <c r="D4" s="46"/>
      <c r="E4" s="45"/>
      <c r="F4" s="68" t="s">
        <v>1</v>
      </c>
    </row>
    <row r="5" ht="27" customHeight="1" spans="1:6">
      <c r="A5" s="50" t="s">
        <v>192</v>
      </c>
      <c r="B5" s="50" t="s">
        <v>193</v>
      </c>
      <c r="C5" s="52" t="s">
        <v>194</v>
      </c>
      <c r="D5" s="50"/>
      <c r="E5" s="51"/>
      <c r="F5" s="50" t="s">
        <v>195</v>
      </c>
    </row>
    <row r="6" ht="28.5" customHeight="1" spans="1:6">
      <c r="A6" s="171"/>
      <c r="B6" s="54"/>
      <c r="C6" s="51" t="s">
        <v>57</v>
      </c>
      <c r="D6" s="51" t="s">
        <v>196</v>
      </c>
      <c r="E6" s="51" t="s">
        <v>197</v>
      </c>
      <c r="F6" s="53"/>
    </row>
    <row r="7" ht="17.25" customHeight="1" spans="1:6">
      <c r="A7" s="59" t="s">
        <v>83</v>
      </c>
      <c r="B7" s="59" t="s">
        <v>84</v>
      </c>
      <c r="C7" s="59" t="s">
        <v>85</v>
      </c>
      <c r="D7" s="59" t="s">
        <v>86</v>
      </c>
      <c r="E7" s="59" t="s">
        <v>87</v>
      </c>
      <c r="F7" s="59" t="s">
        <v>88</v>
      </c>
    </row>
    <row r="8" ht="17.25" customHeight="1" spans="1:6">
      <c r="A8" s="84">
        <v>2000</v>
      </c>
      <c r="B8" s="84">
        <v>0</v>
      </c>
      <c r="C8" s="84">
        <v>0</v>
      </c>
      <c r="D8" s="84">
        <v>0</v>
      </c>
      <c r="E8" s="84">
        <v>0</v>
      </c>
      <c r="F8" s="84">
        <v>2000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6"/>
  <sheetViews>
    <sheetView showZeros="0" zoomScale="80" zoomScaleNormal="80" workbookViewId="0">
      <pane ySplit="1" topLeftCell="A2" activePane="bottomLeft" state="frozen"/>
      <selection/>
      <selection pane="bottomLeft" activeCell="I10" sqref="I10:I45"/>
    </sheetView>
  </sheetViews>
  <sheetFormatPr defaultColWidth="9.14166666666667" defaultRowHeight="14.25" customHeight="1"/>
  <cols>
    <col min="1" max="1" width="29.375" customWidth="1"/>
    <col min="2" max="2" width="26.25" customWidth="1"/>
    <col min="3" max="3" width="23.9" customWidth="1"/>
    <col min="4" max="4" width="24.6916666666667" customWidth="1"/>
    <col min="5" max="5" width="11.875" customWidth="1"/>
    <col min="6" max="6" width="29.5333333333333" customWidth="1"/>
    <col min="7" max="7" width="15.625" customWidth="1"/>
    <col min="8" max="8" width="25.9333333333333" customWidth="1"/>
    <col min="9" max="24" width="18.7166666666667"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3.5" customHeight="1" spans="2:24">
      <c r="B2" s="150"/>
      <c r="C2" s="157"/>
      <c r="E2" s="158"/>
      <c r="F2" s="158"/>
      <c r="G2" s="158"/>
      <c r="H2" s="158"/>
      <c r="I2" s="89"/>
      <c r="J2" s="89"/>
      <c r="K2" s="89"/>
      <c r="L2" s="89"/>
      <c r="M2" s="89"/>
      <c r="N2" s="89"/>
      <c r="R2" s="89"/>
      <c r="V2" s="157"/>
      <c r="X2" s="4" t="s">
        <v>198</v>
      </c>
    </row>
    <row r="3" ht="45.75" customHeight="1" spans="1:24">
      <c r="A3" s="70" t="str">
        <f>"2025"&amp;"年部门基本支出预算表"</f>
        <v>2025年部门基本支出预算表</v>
      </c>
      <c r="B3" s="5"/>
      <c r="C3" s="70"/>
      <c r="D3" s="70"/>
      <c r="E3" s="70"/>
      <c r="F3" s="70"/>
      <c r="G3" s="70"/>
      <c r="H3" s="70"/>
      <c r="I3" s="70"/>
      <c r="J3" s="70"/>
      <c r="K3" s="70"/>
      <c r="L3" s="70"/>
      <c r="M3" s="70"/>
      <c r="N3" s="70"/>
      <c r="O3" s="5"/>
      <c r="P3" s="5"/>
      <c r="Q3" s="5"/>
      <c r="R3" s="70"/>
      <c r="S3" s="70"/>
      <c r="T3" s="70"/>
      <c r="U3" s="70"/>
      <c r="V3" s="70"/>
      <c r="W3" s="70"/>
      <c r="X3" s="70"/>
    </row>
    <row r="4" ht="18.75" customHeight="1" spans="1:24">
      <c r="A4" s="6" t="str">
        <f>"单位名称："&amp;"昆明市呈贡区医疗保障局"</f>
        <v>单位名称：昆明市呈贡区医疗保障局</v>
      </c>
      <c r="B4" s="7"/>
      <c r="C4" s="159"/>
      <c r="D4" s="159"/>
      <c r="E4" s="159"/>
      <c r="F4" s="159"/>
      <c r="G4" s="159"/>
      <c r="H4" s="159"/>
      <c r="I4" s="91"/>
      <c r="J4" s="91"/>
      <c r="K4" s="91"/>
      <c r="L4" s="91"/>
      <c r="M4" s="91"/>
      <c r="N4" s="91"/>
      <c r="O4" s="8"/>
      <c r="P4" s="8"/>
      <c r="Q4" s="8"/>
      <c r="R4" s="91"/>
      <c r="V4" s="157"/>
      <c r="X4" s="4" t="s">
        <v>1</v>
      </c>
    </row>
    <row r="5" ht="18" customHeight="1" spans="1:24">
      <c r="A5" s="10" t="s">
        <v>199</v>
      </c>
      <c r="B5" s="10" t="s">
        <v>200</v>
      </c>
      <c r="C5" s="10" t="s">
        <v>201</v>
      </c>
      <c r="D5" s="10" t="s">
        <v>202</v>
      </c>
      <c r="E5" s="10" t="s">
        <v>203</v>
      </c>
      <c r="F5" s="10" t="s">
        <v>204</v>
      </c>
      <c r="G5" s="10" t="s">
        <v>205</v>
      </c>
      <c r="H5" s="10" t="s">
        <v>206</v>
      </c>
      <c r="I5" s="164" t="s">
        <v>207</v>
      </c>
      <c r="J5" s="86" t="s">
        <v>207</v>
      </c>
      <c r="K5" s="86"/>
      <c r="L5" s="86"/>
      <c r="M5" s="86"/>
      <c r="N5" s="86"/>
      <c r="O5" s="13"/>
      <c r="P5" s="13"/>
      <c r="Q5" s="13"/>
      <c r="R5" s="107" t="s">
        <v>61</v>
      </c>
      <c r="S5" s="86" t="s">
        <v>62</v>
      </c>
      <c r="T5" s="86"/>
      <c r="U5" s="86"/>
      <c r="V5" s="86"/>
      <c r="W5" s="86"/>
      <c r="X5" s="87"/>
    </row>
    <row r="6" ht="18" customHeight="1" spans="1:24">
      <c r="A6" s="15"/>
      <c r="B6" s="31"/>
      <c r="C6" s="136"/>
      <c r="D6" s="15"/>
      <c r="E6" s="15"/>
      <c r="F6" s="15"/>
      <c r="G6" s="15"/>
      <c r="H6" s="15"/>
      <c r="I6" s="134" t="s">
        <v>208</v>
      </c>
      <c r="J6" s="164" t="s">
        <v>58</v>
      </c>
      <c r="K6" s="86"/>
      <c r="L6" s="86"/>
      <c r="M6" s="86"/>
      <c r="N6" s="87"/>
      <c r="O6" s="12" t="s">
        <v>209</v>
      </c>
      <c r="P6" s="13"/>
      <c r="Q6" s="14"/>
      <c r="R6" s="10" t="s">
        <v>61</v>
      </c>
      <c r="S6" s="164" t="s">
        <v>62</v>
      </c>
      <c r="T6" s="107" t="s">
        <v>64</v>
      </c>
      <c r="U6" s="86" t="s">
        <v>62</v>
      </c>
      <c r="V6" s="107" t="s">
        <v>66</v>
      </c>
      <c r="W6" s="107" t="s">
        <v>67</v>
      </c>
      <c r="X6" s="167" t="s">
        <v>68</v>
      </c>
    </row>
    <row r="7" ht="19.5" customHeight="1" spans="1:24">
      <c r="A7" s="31"/>
      <c r="B7" s="31"/>
      <c r="C7" s="31"/>
      <c r="D7" s="31"/>
      <c r="E7" s="31"/>
      <c r="F7" s="31"/>
      <c r="G7" s="31"/>
      <c r="H7" s="31"/>
      <c r="I7" s="31"/>
      <c r="J7" s="165" t="s">
        <v>210</v>
      </c>
      <c r="K7" s="10" t="s">
        <v>211</v>
      </c>
      <c r="L7" s="10" t="s">
        <v>212</v>
      </c>
      <c r="M7" s="10" t="s">
        <v>213</v>
      </c>
      <c r="N7" s="10" t="s">
        <v>214</v>
      </c>
      <c r="O7" s="10" t="s">
        <v>58</v>
      </c>
      <c r="P7" s="10" t="s">
        <v>59</v>
      </c>
      <c r="Q7" s="10" t="s">
        <v>60</v>
      </c>
      <c r="R7" s="31"/>
      <c r="S7" s="10" t="s">
        <v>57</v>
      </c>
      <c r="T7" s="10" t="s">
        <v>64</v>
      </c>
      <c r="U7" s="10" t="s">
        <v>215</v>
      </c>
      <c r="V7" s="10" t="s">
        <v>66</v>
      </c>
      <c r="W7" s="10" t="s">
        <v>67</v>
      </c>
      <c r="X7" s="10" t="s">
        <v>68</v>
      </c>
    </row>
    <row r="8" ht="37.5" customHeight="1" spans="1:24">
      <c r="A8" s="160"/>
      <c r="B8" s="20"/>
      <c r="C8" s="160"/>
      <c r="D8" s="160"/>
      <c r="E8" s="160"/>
      <c r="F8" s="160"/>
      <c r="G8" s="160"/>
      <c r="H8" s="160"/>
      <c r="I8" s="160"/>
      <c r="J8" s="166" t="s">
        <v>57</v>
      </c>
      <c r="K8" s="18" t="s">
        <v>216</v>
      </c>
      <c r="L8" s="18" t="s">
        <v>212</v>
      </c>
      <c r="M8" s="18" t="s">
        <v>213</v>
      </c>
      <c r="N8" s="18" t="s">
        <v>214</v>
      </c>
      <c r="O8" s="18" t="s">
        <v>212</v>
      </c>
      <c r="P8" s="18" t="s">
        <v>213</v>
      </c>
      <c r="Q8" s="18" t="s">
        <v>214</v>
      </c>
      <c r="R8" s="18" t="s">
        <v>61</v>
      </c>
      <c r="S8" s="18" t="s">
        <v>57</v>
      </c>
      <c r="T8" s="18" t="s">
        <v>64</v>
      </c>
      <c r="U8" s="18" t="s">
        <v>215</v>
      </c>
      <c r="V8" s="18" t="s">
        <v>66</v>
      </c>
      <c r="W8" s="18" t="s">
        <v>67</v>
      </c>
      <c r="X8" s="18" t="s">
        <v>68</v>
      </c>
    </row>
    <row r="9" customHeight="1" spans="1:24">
      <c r="A9" s="39">
        <v>1</v>
      </c>
      <c r="B9" s="39">
        <v>2</v>
      </c>
      <c r="C9" s="39">
        <v>3</v>
      </c>
      <c r="D9" s="39">
        <v>4</v>
      </c>
      <c r="E9" s="39">
        <v>5</v>
      </c>
      <c r="F9" s="39">
        <v>6</v>
      </c>
      <c r="G9" s="39">
        <v>7</v>
      </c>
      <c r="H9" s="39">
        <v>8</v>
      </c>
      <c r="I9" s="39">
        <v>9</v>
      </c>
      <c r="J9" s="39">
        <v>10</v>
      </c>
      <c r="K9" s="39">
        <v>11</v>
      </c>
      <c r="L9" s="39">
        <v>12</v>
      </c>
      <c r="M9" s="39">
        <v>13</v>
      </c>
      <c r="N9" s="39">
        <v>14</v>
      </c>
      <c r="O9" s="39">
        <v>15</v>
      </c>
      <c r="P9" s="39">
        <v>16</v>
      </c>
      <c r="Q9" s="39">
        <v>17</v>
      </c>
      <c r="R9" s="39">
        <v>18</v>
      </c>
      <c r="S9" s="39">
        <v>19</v>
      </c>
      <c r="T9" s="39">
        <v>20</v>
      </c>
      <c r="U9" s="39">
        <v>21</v>
      </c>
      <c r="V9" s="39">
        <v>22</v>
      </c>
      <c r="W9" s="39">
        <v>23</v>
      </c>
      <c r="X9" s="39">
        <v>24</v>
      </c>
    </row>
    <row r="10" ht="20.25" customHeight="1" spans="1:24">
      <c r="A10" s="161" t="s">
        <v>70</v>
      </c>
      <c r="B10" s="161" t="s">
        <v>70</v>
      </c>
      <c r="C10" s="161" t="s">
        <v>217</v>
      </c>
      <c r="D10" s="161" t="s">
        <v>218</v>
      </c>
      <c r="E10" s="161" t="s">
        <v>138</v>
      </c>
      <c r="F10" s="161" t="s">
        <v>139</v>
      </c>
      <c r="G10" s="161" t="s">
        <v>219</v>
      </c>
      <c r="H10" s="161" t="s">
        <v>220</v>
      </c>
      <c r="I10" s="84">
        <v>1134624</v>
      </c>
      <c r="J10" s="84">
        <v>1134624</v>
      </c>
      <c r="K10" s="84"/>
      <c r="L10" s="84"/>
      <c r="M10" s="84">
        <v>1134624</v>
      </c>
      <c r="N10" s="84"/>
      <c r="O10" s="84"/>
      <c r="P10" s="84"/>
      <c r="Q10" s="84"/>
      <c r="R10" s="84"/>
      <c r="S10" s="84"/>
      <c r="T10" s="84"/>
      <c r="U10" s="84"/>
      <c r="V10" s="84"/>
      <c r="W10" s="84"/>
      <c r="X10" s="84"/>
    </row>
    <row r="11" ht="20.25" customHeight="1" spans="1:24">
      <c r="A11" s="161" t="s">
        <v>70</v>
      </c>
      <c r="B11" s="161" t="s">
        <v>70</v>
      </c>
      <c r="C11" s="161" t="s">
        <v>217</v>
      </c>
      <c r="D11" s="161" t="s">
        <v>218</v>
      </c>
      <c r="E11" s="161" t="s">
        <v>138</v>
      </c>
      <c r="F11" s="161" t="s">
        <v>139</v>
      </c>
      <c r="G11" s="161" t="s">
        <v>221</v>
      </c>
      <c r="H11" s="161" t="s">
        <v>222</v>
      </c>
      <c r="I11" s="84">
        <v>1641132</v>
      </c>
      <c r="J11" s="84">
        <v>1641132</v>
      </c>
      <c r="K11" s="84"/>
      <c r="L11" s="84"/>
      <c r="M11" s="84">
        <v>1641132</v>
      </c>
      <c r="N11" s="84"/>
      <c r="O11" s="84"/>
      <c r="P11" s="84"/>
      <c r="Q11" s="84"/>
      <c r="R11" s="84"/>
      <c r="S11" s="84"/>
      <c r="T11" s="84"/>
      <c r="U11" s="84"/>
      <c r="V11" s="84"/>
      <c r="W11" s="84"/>
      <c r="X11" s="84"/>
    </row>
    <row r="12" ht="20.25" customHeight="1" spans="1:24">
      <c r="A12" s="161" t="s">
        <v>70</v>
      </c>
      <c r="B12" s="161" t="s">
        <v>70</v>
      </c>
      <c r="C12" s="161" t="s">
        <v>217</v>
      </c>
      <c r="D12" s="161" t="s">
        <v>218</v>
      </c>
      <c r="E12" s="161" t="s">
        <v>138</v>
      </c>
      <c r="F12" s="161" t="s">
        <v>139</v>
      </c>
      <c r="G12" s="161" t="s">
        <v>223</v>
      </c>
      <c r="H12" s="161" t="s">
        <v>224</v>
      </c>
      <c r="I12" s="84">
        <v>108000</v>
      </c>
      <c r="J12" s="84">
        <v>108000</v>
      </c>
      <c r="K12" s="84"/>
      <c r="L12" s="84"/>
      <c r="M12" s="84">
        <v>108000</v>
      </c>
      <c r="N12" s="84"/>
      <c r="O12" s="84"/>
      <c r="P12" s="84"/>
      <c r="Q12" s="84"/>
      <c r="R12" s="84"/>
      <c r="S12" s="84"/>
      <c r="T12" s="84"/>
      <c r="U12" s="84"/>
      <c r="V12" s="84"/>
      <c r="W12" s="84"/>
      <c r="X12" s="84"/>
    </row>
    <row r="13" ht="20.25" customHeight="1" spans="1:24">
      <c r="A13" s="161" t="s">
        <v>70</v>
      </c>
      <c r="B13" s="161" t="s">
        <v>70</v>
      </c>
      <c r="C13" s="161" t="s">
        <v>225</v>
      </c>
      <c r="D13" s="161" t="s">
        <v>226</v>
      </c>
      <c r="E13" s="161" t="s">
        <v>116</v>
      </c>
      <c r="F13" s="161" t="s">
        <v>117</v>
      </c>
      <c r="G13" s="161" t="s">
        <v>227</v>
      </c>
      <c r="H13" s="161" t="s">
        <v>228</v>
      </c>
      <c r="I13" s="84">
        <v>585900</v>
      </c>
      <c r="J13" s="84">
        <v>585900</v>
      </c>
      <c r="K13" s="84"/>
      <c r="L13" s="84"/>
      <c r="M13" s="84">
        <v>585900</v>
      </c>
      <c r="N13" s="84"/>
      <c r="O13" s="84"/>
      <c r="P13" s="84"/>
      <c r="Q13" s="84"/>
      <c r="R13" s="84"/>
      <c r="S13" s="84"/>
      <c r="T13" s="84"/>
      <c r="U13" s="84"/>
      <c r="V13" s="84"/>
      <c r="W13" s="84"/>
      <c r="X13" s="84"/>
    </row>
    <row r="14" ht="20.25" customHeight="1" spans="1:24">
      <c r="A14" s="161" t="s">
        <v>70</v>
      </c>
      <c r="B14" s="161" t="s">
        <v>70</v>
      </c>
      <c r="C14" s="161" t="s">
        <v>225</v>
      </c>
      <c r="D14" s="161" t="s">
        <v>226</v>
      </c>
      <c r="E14" s="161" t="s">
        <v>118</v>
      </c>
      <c r="F14" s="161" t="s">
        <v>119</v>
      </c>
      <c r="G14" s="161" t="s">
        <v>229</v>
      </c>
      <c r="H14" s="161" t="s">
        <v>230</v>
      </c>
      <c r="I14" s="84">
        <v>100000</v>
      </c>
      <c r="J14" s="84">
        <v>100000</v>
      </c>
      <c r="K14" s="84"/>
      <c r="L14" s="84"/>
      <c r="M14" s="84">
        <v>100000</v>
      </c>
      <c r="N14" s="84"/>
      <c r="O14" s="84"/>
      <c r="P14" s="84"/>
      <c r="Q14" s="84"/>
      <c r="R14" s="84"/>
      <c r="S14" s="84"/>
      <c r="T14" s="84"/>
      <c r="U14" s="84"/>
      <c r="V14" s="84"/>
      <c r="W14" s="84"/>
      <c r="X14" s="84"/>
    </row>
    <row r="15" ht="20.25" customHeight="1" spans="1:24">
      <c r="A15" s="161" t="s">
        <v>70</v>
      </c>
      <c r="B15" s="161" t="s">
        <v>70</v>
      </c>
      <c r="C15" s="161" t="s">
        <v>225</v>
      </c>
      <c r="D15" s="161" t="s">
        <v>226</v>
      </c>
      <c r="E15" s="161" t="s">
        <v>124</v>
      </c>
      <c r="F15" s="161" t="s">
        <v>125</v>
      </c>
      <c r="G15" s="161" t="s">
        <v>231</v>
      </c>
      <c r="H15" s="161" t="s">
        <v>232</v>
      </c>
      <c r="I15" s="84">
        <v>289440</v>
      </c>
      <c r="J15" s="84">
        <v>289440</v>
      </c>
      <c r="K15" s="84"/>
      <c r="L15" s="84"/>
      <c r="M15" s="84">
        <v>289440</v>
      </c>
      <c r="N15" s="84"/>
      <c r="O15" s="84"/>
      <c r="P15" s="84"/>
      <c r="Q15" s="84"/>
      <c r="R15" s="84"/>
      <c r="S15" s="84"/>
      <c r="T15" s="84"/>
      <c r="U15" s="84"/>
      <c r="V15" s="84"/>
      <c r="W15" s="84"/>
      <c r="X15" s="84"/>
    </row>
    <row r="16" ht="20.25" customHeight="1" spans="1:24">
      <c r="A16" s="161" t="s">
        <v>70</v>
      </c>
      <c r="B16" s="161" t="s">
        <v>70</v>
      </c>
      <c r="C16" s="161" t="s">
        <v>225</v>
      </c>
      <c r="D16" s="161" t="s">
        <v>226</v>
      </c>
      <c r="E16" s="161" t="s">
        <v>126</v>
      </c>
      <c r="F16" s="161" t="s">
        <v>127</v>
      </c>
      <c r="G16" s="161" t="s">
        <v>233</v>
      </c>
      <c r="H16" s="161" t="s">
        <v>234</v>
      </c>
      <c r="I16" s="84">
        <v>221100</v>
      </c>
      <c r="J16" s="84">
        <v>221100</v>
      </c>
      <c r="K16" s="84"/>
      <c r="L16" s="84"/>
      <c r="M16" s="84">
        <v>221100</v>
      </c>
      <c r="N16" s="84"/>
      <c r="O16" s="84"/>
      <c r="P16" s="84"/>
      <c r="Q16" s="84"/>
      <c r="R16" s="84"/>
      <c r="S16" s="84"/>
      <c r="T16" s="84"/>
      <c r="U16" s="84"/>
      <c r="V16" s="84"/>
      <c r="W16" s="84"/>
      <c r="X16" s="84"/>
    </row>
    <row r="17" ht="20.25" customHeight="1" spans="1:24">
      <c r="A17" s="161" t="s">
        <v>70</v>
      </c>
      <c r="B17" s="161" t="s">
        <v>70</v>
      </c>
      <c r="C17" s="161" t="s">
        <v>225</v>
      </c>
      <c r="D17" s="161" t="s">
        <v>226</v>
      </c>
      <c r="E17" s="161" t="s">
        <v>128</v>
      </c>
      <c r="F17" s="161" t="s">
        <v>129</v>
      </c>
      <c r="G17" s="161" t="s">
        <v>235</v>
      </c>
      <c r="H17" s="161" t="s">
        <v>236</v>
      </c>
      <c r="I17" s="84">
        <v>17061</v>
      </c>
      <c r="J17" s="84">
        <v>17061</v>
      </c>
      <c r="K17" s="84"/>
      <c r="L17" s="84"/>
      <c r="M17" s="84">
        <v>17061</v>
      </c>
      <c r="N17" s="84"/>
      <c r="O17" s="84"/>
      <c r="P17" s="84"/>
      <c r="Q17" s="84"/>
      <c r="R17" s="84"/>
      <c r="S17" s="84"/>
      <c r="T17" s="84"/>
      <c r="U17" s="84"/>
      <c r="V17" s="84"/>
      <c r="W17" s="84"/>
      <c r="X17" s="84"/>
    </row>
    <row r="18" ht="20.25" customHeight="1" spans="1:24">
      <c r="A18" s="161" t="s">
        <v>70</v>
      </c>
      <c r="B18" s="161" t="s">
        <v>70</v>
      </c>
      <c r="C18" s="161" t="s">
        <v>225</v>
      </c>
      <c r="D18" s="161" t="s">
        <v>226</v>
      </c>
      <c r="E18" s="161" t="s">
        <v>128</v>
      </c>
      <c r="F18" s="161" t="s">
        <v>129</v>
      </c>
      <c r="G18" s="161" t="s">
        <v>235</v>
      </c>
      <c r="H18" s="161" t="s">
        <v>236</v>
      </c>
      <c r="I18" s="84">
        <v>6588</v>
      </c>
      <c r="J18" s="84">
        <v>6588</v>
      </c>
      <c r="K18" s="84"/>
      <c r="L18" s="84"/>
      <c r="M18" s="84">
        <v>6588</v>
      </c>
      <c r="N18" s="84"/>
      <c r="O18" s="84"/>
      <c r="P18" s="84"/>
      <c r="Q18" s="84"/>
      <c r="R18" s="84"/>
      <c r="S18" s="84"/>
      <c r="T18" s="84"/>
      <c r="U18" s="84"/>
      <c r="V18" s="84"/>
      <c r="W18" s="84"/>
      <c r="X18" s="84"/>
    </row>
    <row r="19" ht="20.25" customHeight="1" spans="1:24">
      <c r="A19" s="161" t="s">
        <v>70</v>
      </c>
      <c r="B19" s="161" t="s">
        <v>70</v>
      </c>
      <c r="C19" s="161" t="s">
        <v>225</v>
      </c>
      <c r="D19" s="161" t="s">
        <v>226</v>
      </c>
      <c r="E19" s="161" t="s">
        <v>138</v>
      </c>
      <c r="F19" s="161" t="s">
        <v>139</v>
      </c>
      <c r="G19" s="161" t="s">
        <v>235</v>
      </c>
      <c r="H19" s="161" t="s">
        <v>236</v>
      </c>
      <c r="I19" s="84">
        <v>2700</v>
      </c>
      <c r="J19" s="84">
        <v>2700</v>
      </c>
      <c r="K19" s="84"/>
      <c r="L19" s="84"/>
      <c r="M19" s="84">
        <v>2700</v>
      </c>
      <c r="N19" s="84"/>
      <c r="O19" s="84"/>
      <c r="P19" s="84"/>
      <c r="Q19" s="84"/>
      <c r="R19" s="84"/>
      <c r="S19" s="84"/>
      <c r="T19" s="84"/>
      <c r="U19" s="84"/>
      <c r="V19" s="84"/>
      <c r="W19" s="84"/>
      <c r="X19" s="84"/>
    </row>
    <row r="20" ht="20.25" customHeight="1" spans="1:24">
      <c r="A20" s="161" t="s">
        <v>70</v>
      </c>
      <c r="B20" s="161" t="s">
        <v>70</v>
      </c>
      <c r="C20" s="161" t="s">
        <v>237</v>
      </c>
      <c r="D20" s="161" t="s">
        <v>149</v>
      </c>
      <c r="E20" s="161" t="s">
        <v>148</v>
      </c>
      <c r="F20" s="161" t="s">
        <v>149</v>
      </c>
      <c r="G20" s="161" t="s">
        <v>238</v>
      </c>
      <c r="H20" s="161" t="s">
        <v>149</v>
      </c>
      <c r="I20" s="84">
        <v>463818.36</v>
      </c>
      <c r="J20" s="84">
        <v>463818.36</v>
      </c>
      <c r="K20" s="84"/>
      <c r="L20" s="84"/>
      <c r="M20" s="84">
        <v>463818.36</v>
      </c>
      <c r="N20" s="84"/>
      <c r="O20" s="84"/>
      <c r="P20" s="84"/>
      <c r="Q20" s="84"/>
      <c r="R20" s="84"/>
      <c r="S20" s="84"/>
      <c r="T20" s="84"/>
      <c r="U20" s="84"/>
      <c r="V20" s="84"/>
      <c r="W20" s="84"/>
      <c r="X20" s="84"/>
    </row>
    <row r="21" ht="20.25" customHeight="1" spans="1:24">
      <c r="A21" s="161" t="s">
        <v>70</v>
      </c>
      <c r="B21" s="161" t="s">
        <v>70</v>
      </c>
      <c r="C21" s="161" t="s">
        <v>239</v>
      </c>
      <c r="D21" s="161" t="s">
        <v>240</v>
      </c>
      <c r="E21" s="161" t="s">
        <v>138</v>
      </c>
      <c r="F21" s="161" t="s">
        <v>139</v>
      </c>
      <c r="G21" s="161" t="s">
        <v>241</v>
      </c>
      <c r="H21" s="161" t="s">
        <v>242</v>
      </c>
      <c r="I21" s="84">
        <v>250200</v>
      </c>
      <c r="J21" s="84">
        <v>250200</v>
      </c>
      <c r="K21" s="84"/>
      <c r="L21" s="84"/>
      <c r="M21" s="84">
        <v>250200</v>
      </c>
      <c r="N21" s="84"/>
      <c r="O21" s="84"/>
      <c r="P21" s="84"/>
      <c r="Q21" s="84"/>
      <c r="R21" s="84"/>
      <c r="S21" s="84"/>
      <c r="T21" s="84"/>
      <c r="U21" s="84"/>
      <c r="V21" s="84"/>
      <c r="W21" s="84"/>
      <c r="X21" s="84"/>
    </row>
    <row r="22" ht="20.25" customHeight="1" spans="1:24">
      <c r="A22" s="161" t="s">
        <v>70</v>
      </c>
      <c r="B22" s="161" t="s">
        <v>70</v>
      </c>
      <c r="C22" s="161" t="s">
        <v>243</v>
      </c>
      <c r="D22" s="161" t="s">
        <v>244</v>
      </c>
      <c r="E22" s="161" t="s">
        <v>138</v>
      </c>
      <c r="F22" s="161" t="s">
        <v>139</v>
      </c>
      <c r="G22" s="161" t="s">
        <v>245</v>
      </c>
      <c r="H22" s="161" t="s">
        <v>244</v>
      </c>
      <c r="I22" s="84">
        <v>68998.32</v>
      </c>
      <c r="J22" s="84">
        <v>68998.32</v>
      </c>
      <c r="K22" s="84"/>
      <c r="L22" s="84"/>
      <c r="M22" s="84">
        <v>68998.32</v>
      </c>
      <c r="N22" s="84"/>
      <c r="O22" s="84"/>
      <c r="P22" s="84"/>
      <c r="Q22" s="84"/>
      <c r="R22" s="84"/>
      <c r="S22" s="84"/>
      <c r="T22" s="84"/>
      <c r="U22" s="84"/>
      <c r="V22" s="84"/>
      <c r="W22" s="84"/>
      <c r="X22" s="84"/>
    </row>
    <row r="23" ht="20.25" customHeight="1" spans="1:24">
      <c r="A23" s="161" t="s">
        <v>70</v>
      </c>
      <c r="B23" s="161" t="s">
        <v>70</v>
      </c>
      <c r="C23" s="161" t="s">
        <v>243</v>
      </c>
      <c r="D23" s="161" t="s">
        <v>244</v>
      </c>
      <c r="E23" s="161" t="s">
        <v>138</v>
      </c>
      <c r="F23" s="161" t="s">
        <v>139</v>
      </c>
      <c r="G23" s="161" t="s">
        <v>245</v>
      </c>
      <c r="H23" s="161" t="s">
        <v>244</v>
      </c>
      <c r="I23" s="84">
        <v>7104</v>
      </c>
      <c r="J23" s="84">
        <v>7104</v>
      </c>
      <c r="K23" s="84"/>
      <c r="L23" s="84"/>
      <c r="M23" s="84">
        <v>7104</v>
      </c>
      <c r="N23" s="84"/>
      <c r="O23" s="84"/>
      <c r="P23" s="84"/>
      <c r="Q23" s="84"/>
      <c r="R23" s="84"/>
      <c r="S23" s="84"/>
      <c r="T23" s="84"/>
      <c r="U23" s="84"/>
      <c r="V23" s="84"/>
      <c r="W23" s="84"/>
      <c r="X23" s="84"/>
    </row>
    <row r="24" ht="20.25" customHeight="1" spans="1:24">
      <c r="A24" s="161" t="s">
        <v>70</v>
      </c>
      <c r="B24" s="161" t="s">
        <v>70</v>
      </c>
      <c r="C24" s="161" t="s">
        <v>246</v>
      </c>
      <c r="D24" s="161" t="s">
        <v>247</v>
      </c>
      <c r="E24" s="161" t="s">
        <v>114</v>
      </c>
      <c r="F24" s="161" t="s">
        <v>115</v>
      </c>
      <c r="G24" s="161" t="s">
        <v>248</v>
      </c>
      <c r="H24" s="161" t="s">
        <v>249</v>
      </c>
      <c r="I24" s="84">
        <v>3600</v>
      </c>
      <c r="J24" s="84">
        <v>3600</v>
      </c>
      <c r="K24" s="84"/>
      <c r="L24" s="84"/>
      <c r="M24" s="84">
        <v>3600</v>
      </c>
      <c r="N24" s="84"/>
      <c r="O24" s="84"/>
      <c r="P24" s="84"/>
      <c r="Q24" s="84"/>
      <c r="R24" s="84"/>
      <c r="S24" s="84"/>
      <c r="T24" s="84"/>
      <c r="U24" s="84"/>
      <c r="V24" s="84"/>
      <c r="W24" s="84"/>
      <c r="X24" s="84"/>
    </row>
    <row r="25" ht="20.25" customHeight="1" spans="1:24">
      <c r="A25" s="161" t="s">
        <v>70</v>
      </c>
      <c r="B25" s="161" t="s">
        <v>70</v>
      </c>
      <c r="C25" s="161" t="s">
        <v>246</v>
      </c>
      <c r="D25" s="161" t="s">
        <v>247</v>
      </c>
      <c r="E25" s="161" t="s">
        <v>138</v>
      </c>
      <c r="F25" s="161" t="s">
        <v>139</v>
      </c>
      <c r="G25" s="161" t="s">
        <v>248</v>
      </c>
      <c r="H25" s="161" t="s">
        <v>249</v>
      </c>
      <c r="I25" s="84">
        <v>74923</v>
      </c>
      <c r="J25" s="84">
        <v>74923</v>
      </c>
      <c r="K25" s="84"/>
      <c r="L25" s="84"/>
      <c r="M25" s="84">
        <v>74923</v>
      </c>
      <c r="N25" s="84"/>
      <c r="O25" s="84"/>
      <c r="P25" s="84"/>
      <c r="Q25" s="84"/>
      <c r="R25" s="84"/>
      <c r="S25" s="84"/>
      <c r="T25" s="84"/>
      <c r="U25" s="84"/>
      <c r="V25" s="84"/>
      <c r="W25" s="84"/>
      <c r="X25" s="84"/>
    </row>
    <row r="26" ht="20.25" customHeight="1" spans="1:24">
      <c r="A26" s="161" t="s">
        <v>70</v>
      </c>
      <c r="B26" s="161" t="s">
        <v>70</v>
      </c>
      <c r="C26" s="161" t="s">
        <v>246</v>
      </c>
      <c r="D26" s="161" t="s">
        <v>247</v>
      </c>
      <c r="E26" s="161" t="s">
        <v>138</v>
      </c>
      <c r="F26" s="161" t="s">
        <v>139</v>
      </c>
      <c r="G26" s="161" t="s">
        <v>250</v>
      </c>
      <c r="H26" s="161" t="s">
        <v>251</v>
      </c>
      <c r="I26" s="84">
        <v>9909</v>
      </c>
      <c r="J26" s="84">
        <v>9909</v>
      </c>
      <c r="K26" s="84"/>
      <c r="L26" s="84"/>
      <c r="M26" s="84">
        <v>9909</v>
      </c>
      <c r="N26" s="84"/>
      <c r="O26" s="84"/>
      <c r="P26" s="84"/>
      <c r="Q26" s="84"/>
      <c r="R26" s="84"/>
      <c r="S26" s="84"/>
      <c r="T26" s="84"/>
      <c r="U26" s="84"/>
      <c r="V26" s="84"/>
      <c r="W26" s="84"/>
      <c r="X26" s="84"/>
    </row>
    <row r="27" ht="20.25" customHeight="1" spans="1:24">
      <c r="A27" s="161" t="s">
        <v>70</v>
      </c>
      <c r="B27" s="161" t="s">
        <v>70</v>
      </c>
      <c r="C27" s="161" t="s">
        <v>246</v>
      </c>
      <c r="D27" s="161" t="s">
        <v>247</v>
      </c>
      <c r="E27" s="161" t="s">
        <v>138</v>
      </c>
      <c r="F27" s="161" t="s">
        <v>139</v>
      </c>
      <c r="G27" s="161" t="s">
        <v>252</v>
      </c>
      <c r="H27" s="161" t="s">
        <v>253</v>
      </c>
      <c r="I27" s="84">
        <v>15309</v>
      </c>
      <c r="J27" s="84">
        <v>15309</v>
      </c>
      <c r="K27" s="84"/>
      <c r="L27" s="84"/>
      <c r="M27" s="84">
        <v>15309</v>
      </c>
      <c r="N27" s="84"/>
      <c r="O27" s="84"/>
      <c r="P27" s="84"/>
      <c r="Q27" s="84"/>
      <c r="R27" s="84"/>
      <c r="S27" s="84"/>
      <c r="T27" s="84"/>
      <c r="U27" s="84"/>
      <c r="V27" s="84"/>
      <c r="W27" s="84"/>
      <c r="X27" s="84"/>
    </row>
    <row r="28" ht="20.25" customHeight="1" spans="1:24">
      <c r="A28" s="161" t="s">
        <v>70</v>
      </c>
      <c r="B28" s="161" t="s">
        <v>70</v>
      </c>
      <c r="C28" s="161" t="s">
        <v>246</v>
      </c>
      <c r="D28" s="161" t="s">
        <v>247</v>
      </c>
      <c r="E28" s="161" t="s">
        <v>138</v>
      </c>
      <c r="F28" s="161" t="s">
        <v>139</v>
      </c>
      <c r="G28" s="161" t="s">
        <v>254</v>
      </c>
      <c r="H28" s="161" t="s">
        <v>255</v>
      </c>
      <c r="I28" s="84">
        <v>13500</v>
      </c>
      <c r="J28" s="84">
        <v>13500</v>
      </c>
      <c r="K28" s="84"/>
      <c r="L28" s="84"/>
      <c r="M28" s="84">
        <v>13500</v>
      </c>
      <c r="N28" s="84"/>
      <c r="O28" s="84"/>
      <c r="P28" s="84"/>
      <c r="Q28" s="84"/>
      <c r="R28" s="84"/>
      <c r="S28" s="84"/>
      <c r="T28" s="84"/>
      <c r="U28" s="84"/>
      <c r="V28" s="84"/>
      <c r="W28" s="84"/>
      <c r="X28" s="84"/>
    </row>
    <row r="29" ht="20.25" customHeight="1" spans="1:24">
      <c r="A29" s="161" t="s">
        <v>70</v>
      </c>
      <c r="B29" s="161" t="s">
        <v>70</v>
      </c>
      <c r="C29" s="161" t="s">
        <v>246</v>
      </c>
      <c r="D29" s="161" t="s">
        <v>247</v>
      </c>
      <c r="E29" s="161" t="s">
        <v>138</v>
      </c>
      <c r="F29" s="161" t="s">
        <v>139</v>
      </c>
      <c r="G29" s="161" t="s">
        <v>256</v>
      </c>
      <c r="H29" s="161" t="s">
        <v>257</v>
      </c>
      <c r="I29" s="84">
        <v>16200</v>
      </c>
      <c r="J29" s="84">
        <v>16200</v>
      </c>
      <c r="K29" s="84"/>
      <c r="L29" s="84"/>
      <c r="M29" s="84">
        <v>16200</v>
      </c>
      <c r="N29" s="84"/>
      <c r="O29" s="84"/>
      <c r="P29" s="84"/>
      <c r="Q29" s="84"/>
      <c r="R29" s="84"/>
      <c r="S29" s="84"/>
      <c r="T29" s="84"/>
      <c r="U29" s="84"/>
      <c r="V29" s="84"/>
      <c r="W29" s="84"/>
      <c r="X29" s="84"/>
    </row>
    <row r="30" ht="20.25" customHeight="1" spans="1:24">
      <c r="A30" s="161" t="s">
        <v>70</v>
      </c>
      <c r="B30" s="161" t="s">
        <v>70</v>
      </c>
      <c r="C30" s="161" t="s">
        <v>246</v>
      </c>
      <c r="D30" s="161" t="s">
        <v>247</v>
      </c>
      <c r="E30" s="161" t="s">
        <v>138</v>
      </c>
      <c r="F30" s="161" t="s">
        <v>139</v>
      </c>
      <c r="G30" s="161" t="s">
        <v>258</v>
      </c>
      <c r="H30" s="161" t="s">
        <v>259</v>
      </c>
      <c r="I30" s="84">
        <v>21600</v>
      </c>
      <c r="J30" s="84">
        <v>21600</v>
      </c>
      <c r="K30" s="84"/>
      <c r="L30" s="84"/>
      <c r="M30" s="84">
        <v>21600</v>
      </c>
      <c r="N30" s="84"/>
      <c r="O30" s="84"/>
      <c r="P30" s="84"/>
      <c r="Q30" s="84"/>
      <c r="R30" s="84"/>
      <c r="S30" s="84"/>
      <c r="T30" s="84"/>
      <c r="U30" s="84"/>
      <c r="V30" s="84"/>
      <c r="W30" s="84"/>
      <c r="X30" s="84"/>
    </row>
    <row r="31" ht="20.25" customHeight="1" spans="1:24">
      <c r="A31" s="161" t="s">
        <v>70</v>
      </c>
      <c r="B31" s="161" t="s">
        <v>70</v>
      </c>
      <c r="C31" s="161" t="s">
        <v>246</v>
      </c>
      <c r="D31" s="161" t="s">
        <v>247</v>
      </c>
      <c r="E31" s="161" t="s">
        <v>138</v>
      </c>
      <c r="F31" s="161" t="s">
        <v>139</v>
      </c>
      <c r="G31" s="161" t="s">
        <v>260</v>
      </c>
      <c r="H31" s="161" t="s">
        <v>261</v>
      </c>
      <c r="I31" s="84">
        <v>27000</v>
      </c>
      <c r="J31" s="84">
        <v>27000</v>
      </c>
      <c r="K31" s="84"/>
      <c r="L31" s="84"/>
      <c r="M31" s="84">
        <v>27000</v>
      </c>
      <c r="N31" s="84"/>
      <c r="O31" s="84"/>
      <c r="P31" s="84"/>
      <c r="Q31" s="84"/>
      <c r="R31" s="84"/>
      <c r="S31" s="84"/>
      <c r="T31" s="84"/>
      <c r="U31" s="84"/>
      <c r="V31" s="84"/>
      <c r="W31" s="84"/>
      <c r="X31" s="84"/>
    </row>
    <row r="32" ht="20.25" customHeight="1" spans="1:24">
      <c r="A32" s="161" t="s">
        <v>70</v>
      </c>
      <c r="B32" s="161" t="s">
        <v>70</v>
      </c>
      <c r="C32" s="161" t="s">
        <v>246</v>
      </c>
      <c r="D32" s="161" t="s">
        <v>247</v>
      </c>
      <c r="E32" s="161" t="s">
        <v>108</v>
      </c>
      <c r="F32" s="161" t="s">
        <v>109</v>
      </c>
      <c r="G32" s="161" t="s">
        <v>262</v>
      </c>
      <c r="H32" s="161" t="s">
        <v>263</v>
      </c>
      <c r="I32" s="84">
        <v>8100</v>
      </c>
      <c r="J32" s="84">
        <v>8100</v>
      </c>
      <c r="K32" s="84"/>
      <c r="L32" s="84"/>
      <c r="M32" s="84">
        <v>8100</v>
      </c>
      <c r="N32" s="84"/>
      <c r="O32" s="84"/>
      <c r="P32" s="84"/>
      <c r="Q32" s="84"/>
      <c r="R32" s="84"/>
      <c r="S32" s="84"/>
      <c r="T32" s="84"/>
      <c r="U32" s="84"/>
      <c r="V32" s="84"/>
      <c r="W32" s="84"/>
      <c r="X32" s="84"/>
    </row>
    <row r="33" ht="20.25" customHeight="1" spans="1:24">
      <c r="A33" s="161" t="s">
        <v>70</v>
      </c>
      <c r="B33" s="161" t="s">
        <v>70</v>
      </c>
      <c r="C33" s="161" t="s">
        <v>246</v>
      </c>
      <c r="D33" s="161" t="s">
        <v>247</v>
      </c>
      <c r="E33" s="161" t="s">
        <v>138</v>
      </c>
      <c r="F33" s="161" t="s">
        <v>139</v>
      </c>
      <c r="G33" s="161" t="s">
        <v>264</v>
      </c>
      <c r="H33" s="161" t="s">
        <v>265</v>
      </c>
      <c r="I33" s="84">
        <v>81000</v>
      </c>
      <c r="J33" s="84">
        <v>81000</v>
      </c>
      <c r="K33" s="84"/>
      <c r="L33" s="84"/>
      <c r="M33" s="84">
        <v>81000</v>
      </c>
      <c r="N33" s="84"/>
      <c r="O33" s="84"/>
      <c r="P33" s="84"/>
      <c r="Q33" s="84"/>
      <c r="R33" s="84"/>
      <c r="S33" s="84"/>
      <c r="T33" s="84"/>
      <c r="U33" s="84"/>
      <c r="V33" s="84"/>
      <c r="W33" s="84"/>
      <c r="X33" s="84"/>
    </row>
    <row r="34" ht="20.25" customHeight="1" spans="1:24">
      <c r="A34" s="161" t="s">
        <v>70</v>
      </c>
      <c r="B34" s="161" t="s">
        <v>70</v>
      </c>
      <c r="C34" s="161" t="s">
        <v>246</v>
      </c>
      <c r="D34" s="161" t="s">
        <v>247</v>
      </c>
      <c r="E34" s="161" t="s">
        <v>138</v>
      </c>
      <c r="F34" s="161" t="s">
        <v>139</v>
      </c>
      <c r="G34" s="161" t="s">
        <v>241</v>
      </c>
      <c r="H34" s="161" t="s">
        <v>242</v>
      </c>
      <c r="I34" s="84">
        <v>25020</v>
      </c>
      <c r="J34" s="84">
        <v>25020</v>
      </c>
      <c r="K34" s="84"/>
      <c r="L34" s="84"/>
      <c r="M34" s="84">
        <v>25020</v>
      </c>
      <c r="N34" s="84"/>
      <c r="O34" s="84"/>
      <c r="P34" s="84"/>
      <c r="Q34" s="84"/>
      <c r="R34" s="84"/>
      <c r="S34" s="84"/>
      <c r="T34" s="84"/>
      <c r="U34" s="84"/>
      <c r="V34" s="84"/>
      <c r="W34" s="84"/>
      <c r="X34" s="84"/>
    </row>
    <row r="35" ht="20.25" customHeight="1" spans="1:24">
      <c r="A35" s="161" t="s">
        <v>70</v>
      </c>
      <c r="B35" s="161" t="s">
        <v>70</v>
      </c>
      <c r="C35" s="161" t="s">
        <v>266</v>
      </c>
      <c r="D35" s="161" t="s">
        <v>151</v>
      </c>
      <c r="E35" s="161" t="s">
        <v>150</v>
      </c>
      <c r="F35" s="161" t="s">
        <v>151</v>
      </c>
      <c r="G35" s="161" t="s">
        <v>221</v>
      </c>
      <c r="H35" s="161" t="s">
        <v>222</v>
      </c>
      <c r="I35" s="84">
        <v>11760</v>
      </c>
      <c r="J35" s="84">
        <v>11760</v>
      </c>
      <c r="K35" s="84"/>
      <c r="L35" s="84"/>
      <c r="M35" s="84">
        <v>11760</v>
      </c>
      <c r="N35" s="84"/>
      <c r="O35" s="84"/>
      <c r="P35" s="84"/>
      <c r="Q35" s="84"/>
      <c r="R35" s="84"/>
      <c r="S35" s="84"/>
      <c r="T35" s="84"/>
      <c r="U35" s="84"/>
      <c r="V35" s="84"/>
      <c r="W35" s="84"/>
      <c r="X35" s="84"/>
    </row>
    <row r="36" ht="20.25" customHeight="1" spans="1:24">
      <c r="A36" s="161" t="s">
        <v>70</v>
      </c>
      <c r="B36" s="161" t="s">
        <v>70</v>
      </c>
      <c r="C36" s="161" t="s">
        <v>267</v>
      </c>
      <c r="D36" s="161" t="s">
        <v>268</v>
      </c>
      <c r="E36" s="161" t="s">
        <v>114</v>
      </c>
      <c r="F36" s="161" t="s">
        <v>115</v>
      </c>
      <c r="G36" s="161" t="s">
        <v>269</v>
      </c>
      <c r="H36" s="161" t="s">
        <v>270</v>
      </c>
      <c r="I36" s="84">
        <v>151200</v>
      </c>
      <c r="J36" s="84">
        <v>151200</v>
      </c>
      <c r="K36" s="84"/>
      <c r="L36" s="84"/>
      <c r="M36" s="84">
        <v>151200</v>
      </c>
      <c r="N36" s="84"/>
      <c r="O36" s="84"/>
      <c r="P36" s="84"/>
      <c r="Q36" s="84"/>
      <c r="R36" s="84"/>
      <c r="S36" s="84"/>
      <c r="T36" s="84"/>
      <c r="U36" s="84"/>
      <c r="V36" s="84"/>
      <c r="W36" s="84"/>
      <c r="X36" s="84"/>
    </row>
    <row r="37" ht="20.25" customHeight="1" spans="1:24">
      <c r="A37" s="161" t="s">
        <v>70</v>
      </c>
      <c r="B37" s="161" t="s">
        <v>70</v>
      </c>
      <c r="C37" s="161" t="s">
        <v>271</v>
      </c>
      <c r="D37" s="161" t="s">
        <v>195</v>
      </c>
      <c r="E37" s="161" t="s">
        <v>138</v>
      </c>
      <c r="F37" s="161" t="s">
        <v>139</v>
      </c>
      <c r="G37" s="161" t="s">
        <v>272</v>
      </c>
      <c r="H37" s="161" t="s">
        <v>195</v>
      </c>
      <c r="I37" s="84">
        <v>2000</v>
      </c>
      <c r="J37" s="84">
        <v>2000</v>
      </c>
      <c r="K37" s="84"/>
      <c r="L37" s="84"/>
      <c r="M37" s="84">
        <v>2000</v>
      </c>
      <c r="N37" s="84"/>
      <c r="O37" s="84"/>
      <c r="P37" s="84"/>
      <c r="Q37" s="84"/>
      <c r="R37" s="84"/>
      <c r="S37" s="84"/>
      <c r="T37" s="84"/>
      <c r="U37" s="84"/>
      <c r="V37" s="84"/>
      <c r="W37" s="84"/>
      <c r="X37" s="84"/>
    </row>
    <row r="38" ht="20.25" customHeight="1" spans="1:24">
      <c r="A38" s="161" t="s">
        <v>70</v>
      </c>
      <c r="B38" s="161" t="s">
        <v>70</v>
      </c>
      <c r="C38" s="161" t="s">
        <v>273</v>
      </c>
      <c r="D38" s="161" t="s">
        <v>274</v>
      </c>
      <c r="E38" s="161" t="s">
        <v>138</v>
      </c>
      <c r="F38" s="161" t="s">
        <v>139</v>
      </c>
      <c r="G38" s="161" t="s">
        <v>223</v>
      </c>
      <c r="H38" s="161" t="s">
        <v>224</v>
      </c>
      <c r="I38" s="84">
        <v>594000</v>
      </c>
      <c r="J38" s="84">
        <v>594000</v>
      </c>
      <c r="K38" s="84"/>
      <c r="L38" s="84"/>
      <c r="M38" s="84">
        <v>594000</v>
      </c>
      <c r="N38" s="84"/>
      <c r="O38" s="84"/>
      <c r="P38" s="84"/>
      <c r="Q38" s="84"/>
      <c r="R38" s="84"/>
      <c r="S38" s="84"/>
      <c r="T38" s="84"/>
      <c r="U38" s="84"/>
      <c r="V38" s="84"/>
      <c r="W38" s="84"/>
      <c r="X38" s="84"/>
    </row>
    <row r="39" ht="20.25" customHeight="1" spans="1:24">
      <c r="A39" s="161" t="s">
        <v>70</v>
      </c>
      <c r="B39" s="161" t="s">
        <v>70</v>
      </c>
      <c r="C39" s="161" t="s">
        <v>273</v>
      </c>
      <c r="D39" s="161" t="s">
        <v>274</v>
      </c>
      <c r="E39" s="161" t="s">
        <v>138</v>
      </c>
      <c r="F39" s="161" t="s">
        <v>139</v>
      </c>
      <c r="G39" s="161" t="s">
        <v>223</v>
      </c>
      <c r="H39" s="161" t="s">
        <v>224</v>
      </c>
      <c r="I39" s="84">
        <v>674160</v>
      </c>
      <c r="J39" s="84">
        <v>674160</v>
      </c>
      <c r="K39" s="84"/>
      <c r="L39" s="84"/>
      <c r="M39" s="84">
        <v>674160</v>
      </c>
      <c r="N39" s="84"/>
      <c r="O39" s="84"/>
      <c r="P39" s="84"/>
      <c r="Q39" s="84"/>
      <c r="R39" s="84"/>
      <c r="S39" s="84"/>
      <c r="T39" s="84"/>
      <c r="U39" s="84"/>
      <c r="V39" s="84"/>
      <c r="W39" s="84"/>
      <c r="X39" s="84"/>
    </row>
    <row r="40" ht="20.25" customHeight="1" spans="1:24">
      <c r="A40" s="161" t="s">
        <v>70</v>
      </c>
      <c r="B40" s="161" t="s">
        <v>70</v>
      </c>
      <c r="C40" s="161" t="s">
        <v>275</v>
      </c>
      <c r="D40" s="161" t="s">
        <v>276</v>
      </c>
      <c r="E40" s="161" t="s">
        <v>138</v>
      </c>
      <c r="F40" s="161" t="s">
        <v>139</v>
      </c>
      <c r="G40" s="161" t="s">
        <v>248</v>
      </c>
      <c r="H40" s="161" t="s">
        <v>249</v>
      </c>
      <c r="I40" s="84">
        <v>5760</v>
      </c>
      <c r="J40" s="84">
        <v>5760</v>
      </c>
      <c r="K40" s="84"/>
      <c r="L40" s="84"/>
      <c r="M40" s="84">
        <v>5760</v>
      </c>
      <c r="N40" s="84"/>
      <c r="O40" s="84"/>
      <c r="P40" s="84"/>
      <c r="Q40" s="84"/>
      <c r="R40" s="84"/>
      <c r="S40" s="84"/>
      <c r="T40" s="84"/>
      <c r="U40" s="84"/>
      <c r="V40" s="84"/>
      <c r="W40" s="84"/>
      <c r="X40" s="84"/>
    </row>
    <row r="41" ht="20.25" customHeight="1" spans="1:24">
      <c r="A41" s="161" t="s">
        <v>70</v>
      </c>
      <c r="B41" s="161" t="s">
        <v>70</v>
      </c>
      <c r="C41" s="161" t="s">
        <v>275</v>
      </c>
      <c r="D41" s="161" t="s">
        <v>276</v>
      </c>
      <c r="E41" s="161" t="s">
        <v>138</v>
      </c>
      <c r="F41" s="161" t="s">
        <v>139</v>
      </c>
      <c r="G41" s="161" t="s">
        <v>248</v>
      </c>
      <c r="H41" s="161" t="s">
        <v>249</v>
      </c>
      <c r="I41" s="84">
        <v>8000</v>
      </c>
      <c r="J41" s="84">
        <v>8000</v>
      </c>
      <c r="K41" s="84"/>
      <c r="L41" s="84"/>
      <c r="M41" s="84">
        <v>8000</v>
      </c>
      <c r="N41" s="84"/>
      <c r="O41" s="84"/>
      <c r="P41" s="84"/>
      <c r="Q41" s="84"/>
      <c r="R41" s="84"/>
      <c r="S41" s="84"/>
      <c r="T41" s="84"/>
      <c r="U41" s="84"/>
      <c r="V41" s="84"/>
      <c r="W41" s="84"/>
      <c r="X41" s="84"/>
    </row>
    <row r="42" ht="20.25" customHeight="1" spans="1:24">
      <c r="A42" s="161" t="s">
        <v>70</v>
      </c>
      <c r="B42" s="161" t="s">
        <v>70</v>
      </c>
      <c r="C42" s="161" t="s">
        <v>275</v>
      </c>
      <c r="D42" s="161" t="s">
        <v>276</v>
      </c>
      <c r="E42" s="161" t="s">
        <v>138</v>
      </c>
      <c r="F42" s="161" t="s">
        <v>139</v>
      </c>
      <c r="G42" s="161" t="s">
        <v>264</v>
      </c>
      <c r="H42" s="161" t="s">
        <v>265</v>
      </c>
      <c r="I42" s="84">
        <v>19200</v>
      </c>
      <c r="J42" s="84">
        <v>19200</v>
      </c>
      <c r="K42" s="84"/>
      <c r="L42" s="84"/>
      <c r="M42" s="84">
        <v>19200</v>
      </c>
      <c r="N42" s="84"/>
      <c r="O42" s="84"/>
      <c r="P42" s="84"/>
      <c r="Q42" s="84"/>
      <c r="R42" s="84"/>
      <c r="S42" s="84"/>
      <c r="T42" s="84"/>
      <c r="U42" s="84"/>
      <c r="V42" s="84"/>
      <c r="W42" s="84"/>
      <c r="X42" s="84"/>
    </row>
    <row r="43" ht="20.25" customHeight="1" spans="1:24">
      <c r="A43" s="161" t="s">
        <v>70</v>
      </c>
      <c r="B43" s="161" t="s">
        <v>70</v>
      </c>
      <c r="C43" s="161" t="s">
        <v>277</v>
      </c>
      <c r="D43" s="161" t="s">
        <v>278</v>
      </c>
      <c r="E43" s="161" t="s">
        <v>138</v>
      </c>
      <c r="F43" s="161" t="s">
        <v>139</v>
      </c>
      <c r="G43" s="161" t="s">
        <v>279</v>
      </c>
      <c r="H43" s="161" t="s">
        <v>280</v>
      </c>
      <c r="I43" s="84">
        <v>355200</v>
      </c>
      <c r="J43" s="84">
        <v>355200</v>
      </c>
      <c r="K43" s="84"/>
      <c r="L43" s="84"/>
      <c r="M43" s="84">
        <v>355200</v>
      </c>
      <c r="N43" s="84"/>
      <c r="O43" s="84"/>
      <c r="P43" s="84"/>
      <c r="Q43" s="84"/>
      <c r="R43" s="84"/>
      <c r="S43" s="84"/>
      <c r="T43" s="84"/>
      <c r="U43" s="84"/>
      <c r="V43" s="84"/>
      <c r="W43" s="84"/>
      <c r="X43" s="84"/>
    </row>
    <row r="44" ht="20.25" customHeight="1" spans="1:24">
      <c r="A44" s="161" t="s">
        <v>70</v>
      </c>
      <c r="B44" s="161" t="s">
        <v>70</v>
      </c>
      <c r="C44" s="161" t="s">
        <v>277</v>
      </c>
      <c r="D44" s="161" t="s">
        <v>278</v>
      </c>
      <c r="E44" s="161" t="s">
        <v>138</v>
      </c>
      <c r="F44" s="161" t="s">
        <v>139</v>
      </c>
      <c r="G44" s="161" t="s">
        <v>279</v>
      </c>
      <c r="H44" s="161" t="s">
        <v>280</v>
      </c>
      <c r="I44" s="84">
        <v>99200</v>
      </c>
      <c r="J44" s="84">
        <v>99200</v>
      </c>
      <c r="K44" s="84"/>
      <c r="L44" s="84"/>
      <c r="M44" s="84">
        <v>99200</v>
      </c>
      <c r="N44" s="84"/>
      <c r="O44" s="84"/>
      <c r="P44" s="84"/>
      <c r="Q44" s="84"/>
      <c r="R44" s="84"/>
      <c r="S44" s="84"/>
      <c r="T44" s="84"/>
      <c r="U44" s="84"/>
      <c r="V44" s="84"/>
      <c r="W44" s="84"/>
      <c r="X44" s="84"/>
    </row>
    <row r="45" ht="20.25" customHeight="1" spans="1:24">
      <c r="A45" s="161" t="s">
        <v>70</v>
      </c>
      <c r="B45" s="161" t="s">
        <v>70</v>
      </c>
      <c r="C45" s="161" t="s">
        <v>277</v>
      </c>
      <c r="D45" s="161" t="s">
        <v>278</v>
      </c>
      <c r="E45" s="161" t="s">
        <v>138</v>
      </c>
      <c r="F45" s="161" t="s">
        <v>139</v>
      </c>
      <c r="G45" s="161" t="s">
        <v>279</v>
      </c>
      <c r="H45" s="161" t="s">
        <v>280</v>
      </c>
      <c r="I45" s="84">
        <v>17760</v>
      </c>
      <c r="J45" s="84">
        <v>17760</v>
      </c>
      <c r="K45" s="84"/>
      <c r="L45" s="84"/>
      <c r="M45" s="84">
        <v>17760</v>
      </c>
      <c r="N45" s="84"/>
      <c r="O45" s="84"/>
      <c r="P45" s="84"/>
      <c r="Q45" s="84"/>
      <c r="R45" s="84"/>
      <c r="S45" s="84"/>
      <c r="T45" s="84"/>
      <c r="U45" s="84"/>
      <c r="V45" s="84"/>
      <c r="W45" s="84"/>
      <c r="X45" s="84"/>
    </row>
    <row r="46" ht="17.25" customHeight="1" spans="1:24">
      <c r="A46" s="36" t="s">
        <v>190</v>
      </c>
      <c r="B46" s="37"/>
      <c r="C46" s="162"/>
      <c r="D46" s="162"/>
      <c r="E46" s="162"/>
      <c r="F46" s="162"/>
      <c r="G46" s="162"/>
      <c r="H46" s="163"/>
      <c r="I46" s="84">
        <v>7131066.68</v>
      </c>
      <c r="J46" s="84">
        <v>7131066.68</v>
      </c>
      <c r="K46" s="84"/>
      <c r="L46" s="84"/>
      <c r="M46" s="84">
        <v>7131066.68</v>
      </c>
      <c r="N46" s="84"/>
      <c r="O46" s="84"/>
      <c r="P46" s="84"/>
      <c r="Q46" s="84"/>
      <c r="R46" s="84"/>
      <c r="S46" s="84"/>
      <c r="T46" s="84"/>
      <c r="U46" s="84"/>
      <c r="V46" s="84"/>
      <c r="W46" s="84"/>
      <c r="X46" s="84"/>
    </row>
  </sheetData>
  <mergeCells count="31">
    <mergeCell ref="A3:X3"/>
    <mergeCell ref="A4:H4"/>
    <mergeCell ref="I5:X5"/>
    <mergeCell ref="J6:N6"/>
    <mergeCell ref="O6:Q6"/>
    <mergeCell ref="S6:X6"/>
    <mergeCell ref="A46:H46"/>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0"/>
  <sheetViews>
    <sheetView showZeros="0" workbookViewId="0">
      <pane ySplit="1" topLeftCell="A2" activePane="bottomLeft" state="frozen"/>
      <selection/>
      <selection pane="bottomLeft" activeCell="A10" sqref="$A10:$XFD10"/>
    </sheetView>
  </sheetViews>
  <sheetFormatPr defaultColWidth="9.14166666666667" defaultRowHeight="14.25" customHeight="1"/>
  <cols>
    <col min="1" max="1" width="12.875" customWidth="1"/>
    <col min="2" max="2" width="20.625" customWidth="1"/>
    <col min="3" max="3" width="52.125" customWidth="1"/>
    <col min="4" max="4" width="23.85" customWidth="1"/>
    <col min="5" max="5" width="11.1416666666667" customWidth="1"/>
    <col min="6" max="6" width="31.875" customWidth="1"/>
    <col min="7" max="7" width="9.85" customWidth="1"/>
    <col min="8" max="8" width="17.7166666666667" customWidth="1"/>
    <col min="9" max="13" width="20" customWidth="1"/>
    <col min="14" max="14" width="12.2833333333333" customWidth="1"/>
    <col min="15" max="15" width="12.7" customWidth="1"/>
    <col min="16" max="16" width="11.1416666666667" customWidth="1"/>
    <col min="17" max="21" width="19.85" customWidth="1"/>
    <col min="22" max="22" width="20" customWidth="1"/>
    <col min="23" max="23" width="19.8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50"/>
      <c r="E2" s="3"/>
      <c r="F2" s="3"/>
      <c r="G2" s="3"/>
      <c r="H2" s="3"/>
      <c r="U2" s="150"/>
      <c r="W2" s="156" t="s">
        <v>281</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tr">
        <f>"单位名称："&amp;"昆明市呈贡区医疗保障局"</f>
        <v>单位名称：昆明市呈贡区医疗保障局</v>
      </c>
      <c r="B4" s="7"/>
      <c r="C4" s="7"/>
      <c r="D4" s="7"/>
      <c r="E4" s="7"/>
      <c r="F4" s="7"/>
      <c r="G4" s="7"/>
      <c r="H4" s="7"/>
      <c r="I4" s="8"/>
      <c r="J4" s="8"/>
      <c r="K4" s="8"/>
      <c r="L4" s="8"/>
      <c r="M4" s="8"/>
      <c r="N4" s="8"/>
      <c r="O4" s="8"/>
      <c r="P4" s="8"/>
      <c r="Q4" s="8"/>
      <c r="U4" s="150"/>
      <c r="W4" s="127" t="s">
        <v>1</v>
      </c>
    </row>
    <row r="5" ht="21.75" customHeight="1" spans="1:23">
      <c r="A5" s="10" t="s">
        <v>282</v>
      </c>
      <c r="B5" s="11" t="s">
        <v>201</v>
      </c>
      <c r="C5" s="10" t="s">
        <v>202</v>
      </c>
      <c r="D5" s="10" t="s">
        <v>283</v>
      </c>
      <c r="E5" s="11" t="s">
        <v>203</v>
      </c>
      <c r="F5" s="11" t="s">
        <v>204</v>
      </c>
      <c r="G5" s="11" t="s">
        <v>284</v>
      </c>
      <c r="H5" s="11" t="s">
        <v>285</v>
      </c>
      <c r="I5" s="30" t="s">
        <v>55</v>
      </c>
      <c r="J5" s="12" t="s">
        <v>286</v>
      </c>
      <c r="K5" s="13"/>
      <c r="L5" s="13"/>
      <c r="M5" s="14"/>
      <c r="N5" s="12" t="s">
        <v>209</v>
      </c>
      <c r="O5" s="13"/>
      <c r="P5" s="14"/>
      <c r="Q5" s="11" t="s">
        <v>61</v>
      </c>
      <c r="R5" s="12" t="s">
        <v>62</v>
      </c>
      <c r="S5" s="13"/>
      <c r="T5" s="13"/>
      <c r="U5" s="13"/>
      <c r="V5" s="13"/>
      <c r="W5" s="14"/>
    </row>
    <row r="6" ht="21.75" customHeight="1" spans="1:23">
      <c r="A6" s="15"/>
      <c r="B6" s="31"/>
      <c r="C6" s="15"/>
      <c r="D6" s="15"/>
      <c r="E6" s="16"/>
      <c r="F6" s="16"/>
      <c r="G6" s="16"/>
      <c r="H6" s="16"/>
      <c r="I6" s="31"/>
      <c r="J6" s="151" t="s">
        <v>58</v>
      </c>
      <c r="K6" s="152"/>
      <c r="L6" s="11" t="s">
        <v>59</v>
      </c>
      <c r="M6" s="11" t="s">
        <v>60</v>
      </c>
      <c r="N6" s="11" t="s">
        <v>58</v>
      </c>
      <c r="O6" s="11" t="s">
        <v>59</v>
      </c>
      <c r="P6" s="11" t="s">
        <v>60</v>
      </c>
      <c r="Q6" s="16"/>
      <c r="R6" s="11" t="s">
        <v>57</v>
      </c>
      <c r="S6" s="11" t="s">
        <v>64</v>
      </c>
      <c r="T6" s="11" t="s">
        <v>215</v>
      </c>
      <c r="U6" s="11" t="s">
        <v>66</v>
      </c>
      <c r="V6" s="11" t="s">
        <v>67</v>
      </c>
      <c r="W6" s="11" t="s">
        <v>68</v>
      </c>
    </row>
    <row r="7" ht="21" customHeight="1" spans="1:23">
      <c r="A7" s="31"/>
      <c r="B7" s="31"/>
      <c r="C7" s="31"/>
      <c r="D7" s="31"/>
      <c r="E7" s="31"/>
      <c r="F7" s="31"/>
      <c r="G7" s="31"/>
      <c r="H7" s="31"/>
      <c r="I7" s="31"/>
      <c r="J7" s="153" t="s">
        <v>57</v>
      </c>
      <c r="K7" s="154"/>
      <c r="L7" s="31"/>
      <c r="M7" s="31"/>
      <c r="N7" s="31"/>
      <c r="O7" s="31"/>
      <c r="P7" s="31"/>
      <c r="Q7" s="31"/>
      <c r="R7" s="31"/>
      <c r="S7" s="31"/>
      <c r="T7" s="31"/>
      <c r="U7" s="31"/>
      <c r="V7" s="31"/>
      <c r="W7" s="31"/>
    </row>
    <row r="8" ht="39.75" customHeight="1" spans="1:23">
      <c r="A8" s="18"/>
      <c r="B8" s="20"/>
      <c r="C8" s="18"/>
      <c r="D8" s="18"/>
      <c r="E8" s="19"/>
      <c r="F8" s="19"/>
      <c r="G8" s="19"/>
      <c r="H8" s="19"/>
      <c r="I8" s="20"/>
      <c r="J8" s="71" t="s">
        <v>57</v>
      </c>
      <c r="K8" s="71" t="s">
        <v>287</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39">
        <v>12</v>
      </c>
      <c r="M9" s="39">
        <v>13</v>
      </c>
      <c r="N9" s="39">
        <v>14</v>
      </c>
      <c r="O9" s="39">
        <v>15</v>
      </c>
      <c r="P9" s="39">
        <v>16</v>
      </c>
      <c r="Q9" s="39">
        <v>17</v>
      </c>
      <c r="R9" s="39">
        <v>18</v>
      </c>
      <c r="S9" s="39">
        <v>19</v>
      </c>
      <c r="T9" s="39">
        <v>20</v>
      </c>
      <c r="U9" s="21">
        <v>21</v>
      </c>
      <c r="V9" s="39">
        <v>22</v>
      </c>
      <c r="W9" s="21">
        <v>23</v>
      </c>
    </row>
    <row r="10" s="142" customFormat="1" ht="21.75" customHeight="1" spans="1:23">
      <c r="A10" s="145" t="s">
        <v>288</v>
      </c>
      <c r="B10" s="145" t="s">
        <v>289</v>
      </c>
      <c r="C10" s="145" t="s">
        <v>290</v>
      </c>
      <c r="D10" s="145" t="s">
        <v>70</v>
      </c>
      <c r="E10" s="145" t="s">
        <v>142</v>
      </c>
      <c r="F10" s="145" t="s">
        <v>143</v>
      </c>
      <c r="G10" s="145" t="s">
        <v>269</v>
      </c>
      <c r="H10" s="145" t="s">
        <v>270</v>
      </c>
      <c r="I10" s="155">
        <v>17000</v>
      </c>
      <c r="J10" s="155">
        <v>17000</v>
      </c>
      <c r="K10" s="155">
        <v>17000</v>
      </c>
      <c r="L10" s="155"/>
      <c r="M10" s="155"/>
      <c r="N10" s="155"/>
      <c r="O10" s="155"/>
      <c r="P10" s="155"/>
      <c r="Q10" s="155"/>
      <c r="R10" s="155"/>
      <c r="S10" s="155"/>
      <c r="T10" s="155"/>
      <c r="U10" s="155"/>
      <c r="V10" s="155"/>
      <c r="W10" s="155"/>
    </row>
    <row r="11" s="142" customFormat="1" ht="21.75" customHeight="1" spans="1:23">
      <c r="A11" s="145" t="s">
        <v>288</v>
      </c>
      <c r="B11" s="145" t="s">
        <v>291</v>
      </c>
      <c r="C11" s="145" t="s">
        <v>292</v>
      </c>
      <c r="D11" s="145" t="s">
        <v>70</v>
      </c>
      <c r="E11" s="145" t="s">
        <v>134</v>
      </c>
      <c r="F11" s="145" t="s">
        <v>135</v>
      </c>
      <c r="G11" s="145" t="s">
        <v>269</v>
      </c>
      <c r="H11" s="145" t="s">
        <v>270</v>
      </c>
      <c r="I11" s="155">
        <v>430000</v>
      </c>
      <c r="J11" s="155">
        <v>430000</v>
      </c>
      <c r="K11" s="155">
        <v>430000</v>
      </c>
      <c r="L11" s="155"/>
      <c r="M11" s="155"/>
      <c r="N11" s="155"/>
      <c r="O11" s="155"/>
      <c r="P11" s="155"/>
      <c r="Q11" s="155"/>
      <c r="R11" s="155"/>
      <c r="S11" s="155"/>
      <c r="T11" s="155"/>
      <c r="U11" s="155"/>
      <c r="V11" s="155"/>
      <c r="W11" s="155"/>
    </row>
    <row r="12" s="142" customFormat="1" ht="21.75" customHeight="1" spans="1:23">
      <c r="A12" s="145" t="s">
        <v>288</v>
      </c>
      <c r="B12" s="145" t="s">
        <v>293</v>
      </c>
      <c r="C12" s="145" t="s">
        <v>294</v>
      </c>
      <c r="D12" s="145" t="s">
        <v>70</v>
      </c>
      <c r="E12" s="145" t="s">
        <v>140</v>
      </c>
      <c r="F12" s="145" t="s">
        <v>141</v>
      </c>
      <c r="G12" s="145" t="s">
        <v>269</v>
      </c>
      <c r="H12" s="145" t="s">
        <v>270</v>
      </c>
      <c r="I12" s="155">
        <v>385895.37</v>
      </c>
      <c r="J12" s="155">
        <v>385895.37</v>
      </c>
      <c r="K12" s="155">
        <v>385895.37</v>
      </c>
      <c r="L12" s="155"/>
      <c r="M12" s="155"/>
      <c r="N12" s="155"/>
      <c r="O12" s="155"/>
      <c r="P12" s="155"/>
      <c r="Q12" s="155"/>
      <c r="R12" s="155"/>
      <c r="S12" s="155"/>
      <c r="T12" s="155"/>
      <c r="U12" s="155"/>
      <c r="V12" s="155"/>
      <c r="W12" s="155"/>
    </row>
    <row r="13" s="142" customFormat="1" ht="21.75" customHeight="1" spans="1:23">
      <c r="A13" s="145" t="s">
        <v>288</v>
      </c>
      <c r="B13" s="145" t="s">
        <v>295</v>
      </c>
      <c r="C13" s="145" t="s">
        <v>296</v>
      </c>
      <c r="D13" s="145" t="s">
        <v>70</v>
      </c>
      <c r="E13" s="145" t="s">
        <v>142</v>
      </c>
      <c r="F13" s="145" t="s">
        <v>143</v>
      </c>
      <c r="G13" s="145" t="s">
        <v>297</v>
      </c>
      <c r="H13" s="145" t="s">
        <v>298</v>
      </c>
      <c r="I13" s="155">
        <v>420008.77</v>
      </c>
      <c r="J13" s="155">
        <v>420008.77</v>
      </c>
      <c r="K13" s="155">
        <v>420008.77</v>
      </c>
      <c r="L13" s="155"/>
      <c r="M13" s="155"/>
      <c r="N13" s="155"/>
      <c r="O13" s="155"/>
      <c r="P13" s="155"/>
      <c r="Q13" s="155"/>
      <c r="R13" s="155"/>
      <c r="S13" s="155"/>
      <c r="T13" s="155"/>
      <c r="U13" s="155"/>
      <c r="V13" s="155"/>
      <c r="W13" s="155"/>
    </row>
    <row r="14" s="142" customFormat="1" ht="21.75" customHeight="1" spans="1:23">
      <c r="A14" s="145" t="s">
        <v>288</v>
      </c>
      <c r="B14" s="145" t="s">
        <v>299</v>
      </c>
      <c r="C14" s="145" t="s">
        <v>300</v>
      </c>
      <c r="D14" s="145" t="s">
        <v>70</v>
      </c>
      <c r="E14" s="145" t="s">
        <v>142</v>
      </c>
      <c r="F14" s="145" t="s">
        <v>143</v>
      </c>
      <c r="G14" s="145" t="s">
        <v>248</v>
      </c>
      <c r="H14" s="145" t="s">
        <v>249</v>
      </c>
      <c r="I14" s="155">
        <v>96960</v>
      </c>
      <c r="J14" s="155">
        <v>96960</v>
      </c>
      <c r="K14" s="155">
        <v>96960</v>
      </c>
      <c r="L14" s="155"/>
      <c r="M14" s="155"/>
      <c r="N14" s="155"/>
      <c r="O14" s="155"/>
      <c r="P14" s="155"/>
      <c r="Q14" s="155"/>
      <c r="R14" s="155"/>
      <c r="S14" s="155"/>
      <c r="T14" s="155"/>
      <c r="U14" s="155"/>
      <c r="V14" s="155"/>
      <c r="W14" s="155"/>
    </row>
    <row r="15" s="142" customFormat="1" ht="21.75" customHeight="1" spans="1:23">
      <c r="A15" s="145" t="s">
        <v>288</v>
      </c>
      <c r="B15" s="145" t="s">
        <v>301</v>
      </c>
      <c r="C15" s="145" t="s">
        <v>302</v>
      </c>
      <c r="D15" s="145" t="s">
        <v>70</v>
      </c>
      <c r="E15" s="145" t="s">
        <v>142</v>
      </c>
      <c r="F15" s="145" t="s">
        <v>143</v>
      </c>
      <c r="G15" s="145" t="s">
        <v>248</v>
      </c>
      <c r="H15" s="145" t="s">
        <v>249</v>
      </c>
      <c r="I15" s="155">
        <v>152295</v>
      </c>
      <c r="J15" s="155">
        <v>152295</v>
      </c>
      <c r="K15" s="155">
        <v>152295</v>
      </c>
      <c r="L15" s="155"/>
      <c r="M15" s="155"/>
      <c r="N15" s="155"/>
      <c r="O15" s="155"/>
      <c r="P15" s="155"/>
      <c r="Q15" s="155"/>
      <c r="R15" s="155"/>
      <c r="S15" s="155"/>
      <c r="T15" s="155"/>
      <c r="U15" s="155"/>
      <c r="V15" s="155"/>
      <c r="W15" s="155"/>
    </row>
    <row r="16" s="142" customFormat="1" ht="21.75" customHeight="1" spans="1:23">
      <c r="A16" s="145" t="s">
        <v>303</v>
      </c>
      <c r="B16" s="145" t="s">
        <v>304</v>
      </c>
      <c r="C16" s="145" t="s">
        <v>305</v>
      </c>
      <c r="D16" s="145" t="s">
        <v>70</v>
      </c>
      <c r="E16" s="145" t="s">
        <v>142</v>
      </c>
      <c r="F16" s="145" t="s">
        <v>143</v>
      </c>
      <c r="G16" s="145" t="s">
        <v>269</v>
      </c>
      <c r="H16" s="145" t="s">
        <v>270</v>
      </c>
      <c r="I16" s="155">
        <v>18270000</v>
      </c>
      <c r="J16" s="155">
        <v>18270000</v>
      </c>
      <c r="K16" s="155">
        <v>18270000</v>
      </c>
      <c r="L16" s="155"/>
      <c r="M16" s="155"/>
      <c r="N16" s="155"/>
      <c r="O16" s="155"/>
      <c r="P16" s="155"/>
      <c r="Q16" s="155"/>
      <c r="R16" s="155"/>
      <c r="S16" s="155"/>
      <c r="T16" s="155"/>
      <c r="U16" s="155"/>
      <c r="V16" s="155"/>
      <c r="W16" s="155"/>
    </row>
    <row r="17" s="142" customFormat="1" ht="21.75" customHeight="1" spans="1:23">
      <c r="A17" s="145" t="s">
        <v>303</v>
      </c>
      <c r="B17" s="145" t="s">
        <v>306</v>
      </c>
      <c r="C17" s="145" t="s">
        <v>307</v>
      </c>
      <c r="D17" s="145" t="s">
        <v>70</v>
      </c>
      <c r="E17" s="145" t="s">
        <v>132</v>
      </c>
      <c r="F17" s="145" t="s">
        <v>133</v>
      </c>
      <c r="G17" s="145" t="s">
        <v>308</v>
      </c>
      <c r="H17" s="145" t="s">
        <v>309</v>
      </c>
      <c r="I17" s="155">
        <v>293840.86</v>
      </c>
      <c r="J17" s="155">
        <v>293840.86</v>
      </c>
      <c r="K17" s="155">
        <v>293840.86</v>
      </c>
      <c r="L17" s="155"/>
      <c r="M17" s="155"/>
      <c r="N17" s="155"/>
      <c r="O17" s="155"/>
      <c r="P17" s="155"/>
      <c r="Q17" s="155"/>
      <c r="R17" s="155"/>
      <c r="S17" s="155"/>
      <c r="T17" s="155"/>
      <c r="U17" s="155"/>
      <c r="V17" s="155"/>
      <c r="W17" s="155"/>
    </row>
    <row r="18" s="142" customFormat="1" ht="21.75" customHeight="1" spans="1:23">
      <c r="A18" s="145" t="s">
        <v>288</v>
      </c>
      <c r="B18" s="145" t="s">
        <v>310</v>
      </c>
      <c r="C18" s="145" t="s">
        <v>311</v>
      </c>
      <c r="D18" s="145" t="s">
        <v>70</v>
      </c>
      <c r="E18" s="145" t="s">
        <v>102</v>
      </c>
      <c r="F18" s="145" t="s">
        <v>103</v>
      </c>
      <c r="G18" s="145" t="s">
        <v>248</v>
      </c>
      <c r="H18" s="145" t="s">
        <v>249</v>
      </c>
      <c r="I18" s="155">
        <v>14000</v>
      </c>
      <c r="J18" s="155">
        <v>14000</v>
      </c>
      <c r="K18" s="155">
        <v>14000</v>
      </c>
      <c r="L18" s="155"/>
      <c r="M18" s="155"/>
      <c r="N18" s="155"/>
      <c r="O18" s="155"/>
      <c r="P18" s="155"/>
      <c r="Q18" s="155"/>
      <c r="R18" s="155"/>
      <c r="S18" s="155"/>
      <c r="T18" s="155"/>
      <c r="U18" s="155"/>
      <c r="V18" s="155"/>
      <c r="W18" s="155"/>
    </row>
    <row r="19" s="142" customFormat="1" ht="21.75" customHeight="1" spans="1:23">
      <c r="A19" s="145" t="s">
        <v>288</v>
      </c>
      <c r="B19" s="145" t="s">
        <v>312</v>
      </c>
      <c r="C19" s="145" t="s">
        <v>313</v>
      </c>
      <c r="D19" s="145" t="s">
        <v>70</v>
      </c>
      <c r="E19" s="145" t="s">
        <v>142</v>
      </c>
      <c r="F19" s="145" t="s">
        <v>143</v>
      </c>
      <c r="G19" s="145" t="s">
        <v>269</v>
      </c>
      <c r="H19" s="145" t="s">
        <v>270</v>
      </c>
      <c r="I19" s="155">
        <v>5220000</v>
      </c>
      <c r="J19" s="155">
        <v>5220000</v>
      </c>
      <c r="K19" s="155">
        <v>5220000</v>
      </c>
      <c r="L19" s="155"/>
      <c r="M19" s="155"/>
      <c r="N19" s="155"/>
      <c r="O19" s="155"/>
      <c r="P19" s="155"/>
      <c r="Q19" s="155"/>
      <c r="R19" s="155"/>
      <c r="S19" s="155"/>
      <c r="T19" s="155"/>
      <c r="U19" s="155"/>
      <c r="V19" s="155"/>
      <c r="W19" s="155"/>
    </row>
    <row r="20" ht="18.75" customHeight="1" spans="1:23">
      <c r="A20" s="36" t="s">
        <v>190</v>
      </c>
      <c r="B20" s="37"/>
      <c r="C20" s="37"/>
      <c r="D20" s="37"/>
      <c r="E20" s="37"/>
      <c r="F20" s="37"/>
      <c r="G20" s="37"/>
      <c r="H20" s="38"/>
      <c r="I20" s="84">
        <v>25300000</v>
      </c>
      <c r="J20" s="84">
        <v>25300000</v>
      </c>
      <c r="K20" s="84">
        <v>25300000</v>
      </c>
      <c r="L20" s="84"/>
      <c r="M20" s="84"/>
      <c r="N20" s="84"/>
      <c r="O20" s="84"/>
      <c r="P20" s="84"/>
      <c r="Q20" s="84"/>
      <c r="R20" s="84"/>
      <c r="S20" s="84"/>
      <c r="T20" s="84"/>
      <c r="U20" s="84"/>
      <c r="V20" s="84"/>
      <c r="W20" s="84"/>
    </row>
  </sheetData>
  <mergeCells count="28">
    <mergeCell ref="A3:W3"/>
    <mergeCell ref="A4:H4"/>
    <mergeCell ref="J5:M5"/>
    <mergeCell ref="N5:P5"/>
    <mergeCell ref="R5:W5"/>
    <mergeCell ref="A20:H2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0"/>
  <sheetViews>
    <sheetView showZeros="0" workbookViewId="0">
      <pane ySplit="1" topLeftCell="A2" activePane="bottomLeft" state="frozen"/>
      <selection/>
      <selection pane="bottomLeft" activeCell="F67" sqref="F67"/>
    </sheetView>
  </sheetViews>
  <sheetFormatPr defaultColWidth="9.14166666666667" defaultRowHeight="12" customHeight="1"/>
  <cols>
    <col min="1" max="1" width="34.2833333333333" customWidth="1"/>
    <col min="2" max="2" width="29" customWidth="1"/>
    <col min="3" max="4" width="23.575" customWidth="1"/>
    <col min="5" max="5" width="23.125" customWidth="1"/>
    <col min="6" max="6" width="11.2833333333333" customWidth="1"/>
    <col min="7" max="7" width="25.1416666666667" customWidth="1"/>
    <col min="8" max="8" width="15.575" customWidth="1"/>
    <col min="9" max="9" width="13.425" customWidth="1"/>
    <col min="10" max="10" width="20" customWidth="1"/>
  </cols>
  <sheetData>
    <row r="1" customHeight="1" spans="1:10">
      <c r="A1" s="2"/>
      <c r="B1" s="2"/>
      <c r="C1" s="2"/>
      <c r="D1" s="2"/>
      <c r="E1" s="2"/>
      <c r="F1" s="2"/>
      <c r="G1" s="2"/>
      <c r="H1" s="2"/>
      <c r="I1" s="2"/>
      <c r="J1" s="2"/>
    </row>
    <row r="2" ht="18" customHeight="1" spans="10:10">
      <c r="J2" s="4" t="s">
        <v>314</v>
      </c>
    </row>
    <row r="3" ht="39.75" customHeight="1" spans="1:10">
      <c r="A3" s="69" t="str">
        <f>"2025"&amp;"年部门项目支出绩效目标表"</f>
        <v>2025年部门项目支出绩效目标表</v>
      </c>
      <c r="B3" s="5"/>
      <c r="C3" s="5"/>
      <c r="D3" s="5"/>
      <c r="E3" s="5"/>
      <c r="F3" s="70"/>
      <c r="G3" s="5"/>
      <c r="H3" s="70"/>
      <c r="I3" s="70"/>
      <c r="J3" s="5"/>
    </row>
    <row r="4" ht="17.25" customHeight="1" spans="1:1">
      <c r="A4" s="6" t="str">
        <f>"单位名称："&amp;"昆明市呈贡区医疗保障局"</f>
        <v>单位名称：昆明市呈贡区医疗保障局</v>
      </c>
    </row>
    <row r="5" ht="44.25" customHeight="1" spans="1:10">
      <c r="A5" s="71" t="s">
        <v>202</v>
      </c>
      <c r="B5" s="71" t="s">
        <v>315</v>
      </c>
      <c r="C5" s="71" t="s">
        <v>316</v>
      </c>
      <c r="D5" s="71" t="s">
        <v>317</v>
      </c>
      <c r="E5" s="71" t="s">
        <v>318</v>
      </c>
      <c r="F5" s="72" t="s">
        <v>319</v>
      </c>
      <c r="G5" s="71" t="s">
        <v>320</v>
      </c>
      <c r="H5" s="72" t="s">
        <v>321</v>
      </c>
      <c r="I5" s="72" t="s">
        <v>322</v>
      </c>
      <c r="J5" s="71" t="s">
        <v>323</v>
      </c>
    </row>
    <row r="6" ht="18.75" customHeight="1" spans="1:10">
      <c r="A6" s="143">
        <v>1</v>
      </c>
      <c r="B6" s="143">
        <v>2</v>
      </c>
      <c r="C6" s="143">
        <v>3</v>
      </c>
      <c r="D6" s="143">
        <v>4</v>
      </c>
      <c r="E6" s="143">
        <v>5</v>
      </c>
      <c r="F6" s="39">
        <v>6</v>
      </c>
      <c r="G6" s="143">
        <v>7</v>
      </c>
      <c r="H6" s="39">
        <v>8</v>
      </c>
      <c r="I6" s="39">
        <v>9</v>
      </c>
      <c r="J6" s="143">
        <v>10</v>
      </c>
    </row>
    <row r="7" s="142" customFormat="1" ht="42" customHeight="1" spans="1:10">
      <c r="A7" s="144" t="s">
        <v>70</v>
      </c>
      <c r="B7" s="145"/>
      <c r="C7" s="145"/>
      <c r="D7" s="145"/>
      <c r="E7" s="146"/>
      <c r="F7" s="147"/>
      <c r="G7" s="146"/>
      <c r="H7" s="147"/>
      <c r="I7" s="147"/>
      <c r="J7" s="146"/>
    </row>
    <row r="8" s="142" customFormat="1" ht="42" customHeight="1" spans="1:10">
      <c r="A8" s="148" t="s">
        <v>70</v>
      </c>
      <c r="B8" s="22"/>
      <c r="C8" s="22"/>
      <c r="D8" s="22"/>
      <c r="E8" s="144"/>
      <c r="F8" s="22"/>
      <c r="G8" s="144"/>
      <c r="H8" s="22"/>
      <c r="I8" s="22"/>
      <c r="J8" s="144"/>
    </row>
    <row r="9" s="142" customFormat="1" ht="100" customHeight="1" spans="1:10">
      <c r="A9" s="149" t="s">
        <v>300</v>
      </c>
      <c r="B9" s="22" t="s">
        <v>324</v>
      </c>
      <c r="C9" s="22" t="s">
        <v>325</v>
      </c>
      <c r="D9" s="22" t="s">
        <v>326</v>
      </c>
      <c r="E9" s="144" t="s">
        <v>327</v>
      </c>
      <c r="F9" s="22" t="s">
        <v>328</v>
      </c>
      <c r="G9" s="144" t="s">
        <v>329</v>
      </c>
      <c r="H9" s="22" t="s">
        <v>330</v>
      </c>
      <c r="I9" s="22" t="s">
        <v>331</v>
      </c>
      <c r="J9" s="144" t="s">
        <v>332</v>
      </c>
    </row>
    <row r="10" s="142" customFormat="1" ht="100" customHeight="1" spans="1:10">
      <c r="A10" s="149"/>
      <c r="B10" s="22"/>
      <c r="C10" s="22" t="s">
        <v>325</v>
      </c>
      <c r="D10" s="22" t="s">
        <v>333</v>
      </c>
      <c r="E10" s="144" t="s">
        <v>334</v>
      </c>
      <c r="F10" s="22" t="s">
        <v>328</v>
      </c>
      <c r="G10" s="144" t="s">
        <v>335</v>
      </c>
      <c r="H10" s="22" t="s">
        <v>336</v>
      </c>
      <c r="I10" s="22" t="s">
        <v>331</v>
      </c>
      <c r="J10" s="144" t="s">
        <v>337</v>
      </c>
    </row>
    <row r="11" s="142" customFormat="1" ht="100" customHeight="1" spans="1:10">
      <c r="A11" s="149"/>
      <c r="B11" s="22"/>
      <c r="C11" s="22" t="s">
        <v>338</v>
      </c>
      <c r="D11" s="22" t="s">
        <v>339</v>
      </c>
      <c r="E11" s="144" t="s">
        <v>340</v>
      </c>
      <c r="F11" s="22" t="s">
        <v>328</v>
      </c>
      <c r="G11" s="144" t="s">
        <v>335</v>
      </c>
      <c r="H11" s="22" t="s">
        <v>336</v>
      </c>
      <c r="I11" s="22" t="s">
        <v>331</v>
      </c>
      <c r="J11" s="144" t="s">
        <v>341</v>
      </c>
    </row>
    <row r="12" s="142" customFormat="1" ht="180" customHeight="1" spans="1:10">
      <c r="A12" s="149"/>
      <c r="B12" s="22"/>
      <c r="C12" s="22" t="s">
        <v>342</v>
      </c>
      <c r="D12" s="22" t="s">
        <v>343</v>
      </c>
      <c r="E12" s="144" t="s">
        <v>344</v>
      </c>
      <c r="F12" s="22" t="s">
        <v>345</v>
      </c>
      <c r="G12" s="144" t="s">
        <v>346</v>
      </c>
      <c r="H12" s="22" t="s">
        <v>336</v>
      </c>
      <c r="I12" s="22" t="s">
        <v>331</v>
      </c>
      <c r="J12" s="144" t="s">
        <v>347</v>
      </c>
    </row>
    <row r="13" s="142" customFormat="1" ht="42" customHeight="1" spans="1:10">
      <c r="A13" s="149" t="s">
        <v>294</v>
      </c>
      <c r="B13" s="22" t="s">
        <v>348</v>
      </c>
      <c r="C13" s="22" t="s">
        <v>325</v>
      </c>
      <c r="D13" s="22" t="s">
        <v>326</v>
      </c>
      <c r="E13" s="144" t="s">
        <v>349</v>
      </c>
      <c r="F13" s="22" t="s">
        <v>328</v>
      </c>
      <c r="G13" s="144" t="s">
        <v>350</v>
      </c>
      <c r="H13" s="22" t="s">
        <v>351</v>
      </c>
      <c r="I13" s="22" t="s">
        <v>331</v>
      </c>
      <c r="J13" s="144" t="s">
        <v>352</v>
      </c>
    </row>
    <row r="14" s="142" customFormat="1" ht="42" customHeight="1" spans="1:10">
      <c r="A14" s="149"/>
      <c r="B14" s="22"/>
      <c r="C14" s="22" t="s">
        <v>325</v>
      </c>
      <c r="D14" s="22" t="s">
        <v>333</v>
      </c>
      <c r="E14" s="144" t="s">
        <v>353</v>
      </c>
      <c r="F14" s="22" t="s">
        <v>345</v>
      </c>
      <c r="G14" s="144" t="s">
        <v>354</v>
      </c>
      <c r="H14" s="22" t="s">
        <v>336</v>
      </c>
      <c r="I14" s="22" t="s">
        <v>331</v>
      </c>
      <c r="J14" s="144" t="s">
        <v>355</v>
      </c>
    </row>
    <row r="15" s="142" customFormat="1" ht="42" customHeight="1" spans="1:10">
      <c r="A15" s="149"/>
      <c r="B15" s="22"/>
      <c r="C15" s="22" t="s">
        <v>325</v>
      </c>
      <c r="D15" s="22" t="s">
        <v>333</v>
      </c>
      <c r="E15" s="144" t="s">
        <v>356</v>
      </c>
      <c r="F15" s="22" t="s">
        <v>345</v>
      </c>
      <c r="G15" s="144" t="s">
        <v>346</v>
      </c>
      <c r="H15" s="22" t="s">
        <v>336</v>
      </c>
      <c r="I15" s="22" t="s">
        <v>331</v>
      </c>
      <c r="J15" s="144" t="s">
        <v>357</v>
      </c>
    </row>
    <row r="16" s="142" customFormat="1" ht="42" customHeight="1" spans="1:10">
      <c r="A16" s="149"/>
      <c r="B16" s="22"/>
      <c r="C16" s="22" t="s">
        <v>325</v>
      </c>
      <c r="D16" s="22" t="s">
        <v>358</v>
      </c>
      <c r="E16" s="144" t="s">
        <v>359</v>
      </c>
      <c r="F16" s="22" t="s">
        <v>328</v>
      </c>
      <c r="G16" s="144" t="s">
        <v>360</v>
      </c>
      <c r="H16" s="22" t="s">
        <v>361</v>
      </c>
      <c r="I16" s="22" t="s">
        <v>331</v>
      </c>
      <c r="J16" s="144" t="s">
        <v>362</v>
      </c>
    </row>
    <row r="17" s="142" customFormat="1" ht="42" customHeight="1" spans="1:10">
      <c r="A17" s="149"/>
      <c r="B17" s="22"/>
      <c r="C17" s="22" t="s">
        <v>325</v>
      </c>
      <c r="D17" s="22" t="s">
        <v>358</v>
      </c>
      <c r="E17" s="144" t="s">
        <v>363</v>
      </c>
      <c r="F17" s="22" t="s">
        <v>328</v>
      </c>
      <c r="G17" s="144" t="s">
        <v>335</v>
      </c>
      <c r="H17" s="22" t="s">
        <v>336</v>
      </c>
      <c r="I17" s="22" t="s">
        <v>331</v>
      </c>
      <c r="J17" s="144" t="s">
        <v>364</v>
      </c>
    </row>
    <row r="18" s="142" customFormat="1" ht="42" customHeight="1" spans="1:10">
      <c r="A18" s="149"/>
      <c r="B18" s="22"/>
      <c r="C18" s="22" t="s">
        <v>338</v>
      </c>
      <c r="D18" s="22" t="s">
        <v>339</v>
      </c>
      <c r="E18" s="144" t="s">
        <v>365</v>
      </c>
      <c r="F18" s="22" t="s">
        <v>345</v>
      </c>
      <c r="G18" s="144" t="s">
        <v>366</v>
      </c>
      <c r="H18" s="22" t="s">
        <v>336</v>
      </c>
      <c r="I18" s="22" t="s">
        <v>331</v>
      </c>
      <c r="J18" s="144" t="s">
        <v>367</v>
      </c>
    </row>
    <row r="19" s="142" customFormat="1" ht="42" customHeight="1" spans="1:10">
      <c r="A19" s="149"/>
      <c r="B19" s="22"/>
      <c r="C19" s="22" t="s">
        <v>342</v>
      </c>
      <c r="D19" s="22" t="s">
        <v>343</v>
      </c>
      <c r="E19" s="144" t="s">
        <v>368</v>
      </c>
      <c r="F19" s="22" t="s">
        <v>345</v>
      </c>
      <c r="G19" s="144" t="s">
        <v>366</v>
      </c>
      <c r="H19" s="22" t="s">
        <v>336</v>
      </c>
      <c r="I19" s="22" t="s">
        <v>331</v>
      </c>
      <c r="J19" s="144" t="s">
        <v>369</v>
      </c>
    </row>
    <row r="20" s="142" customFormat="1" ht="42" customHeight="1" spans="1:10">
      <c r="A20" s="149" t="s">
        <v>311</v>
      </c>
      <c r="B20" s="22" t="s">
        <v>370</v>
      </c>
      <c r="C20" s="22" t="s">
        <v>325</v>
      </c>
      <c r="D20" s="22" t="s">
        <v>326</v>
      </c>
      <c r="E20" s="144" t="s">
        <v>371</v>
      </c>
      <c r="F20" s="22" t="s">
        <v>345</v>
      </c>
      <c r="G20" s="144" t="s">
        <v>83</v>
      </c>
      <c r="H20" s="22" t="s">
        <v>372</v>
      </c>
      <c r="I20" s="22" t="s">
        <v>331</v>
      </c>
      <c r="J20" s="144" t="s">
        <v>373</v>
      </c>
    </row>
    <row r="21" s="142" customFormat="1" ht="42" customHeight="1" spans="1:10">
      <c r="A21" s="149"/>
      <c r="B21" s="22"/>
      <c r="C21" s="22" t="s">
        <v>325</v>
      </c>
      <c r="D21" s="22" t="s">
        <v>326</v>
      </c>
      <c r="E21" s="144" t="s">
        <v>374</v>
      </c>
      <c r="F21" s="22" t="s">
        <v>345</v>
      </c>
      <c r="G21" s="144" t="s">
        <v>83</v>
      </c>
      <c r="H21" s="22" t="s">
        <v>372</v>
      </c>
      <c r="I21" s="22" t="s">
        <v>331</v>
      </c>
      <c r="J21" s="144" t="s">
        <v>375</v>
      </c>
    </row>
    <row r="22" s="142" customFormat="1" ht="42" customHeight="1" spans="1:10">
      <c r="A22" s="149"/>
      <c r="B22" s="22"/>
      <c r="C22" s="22" t="s">
        <v>325</v>
      </c>
      <c r="D22" s="22" t="s">
        <v>326</v>
      </c>
      <c r="E22" s="144" t="s">
        <v>376</v>
      </c>
      <c r="F22" s="22" t="s">
        <v>345</v>
      </c>
      <c r="G22" s="144" t="s">
        <v>83</v>
      </c>
      <c r="H22" s="22" t="s">
        <v>377</v>
      </c>
      <c r="I22" s="22" t="s">
        <v>331</v>
      </c>
      <c r="J22" s="144" t="s">
        <v>378</v>
      </c>
    </row>
    <row r="23" s="142" customFormat="1" ht="42" customHeight="1" spans="1:10">
      <c r="A23" s="149"/>
      <c r="B23" s="22"/>
      <c r="C23" s="22" t="s">
        <v>325</v>
      </c>
      <c r="D23" s="22" t="s">
        <v>333</v>
      </c>
      <c r="E23" s="144" t="s">
        <v>379</v>
      </c>
      <c r="F23" s="22" t="s">
        <v>345</v>
      </c>
      <c r="G23" s="144" t="s">
        <v>346</v>
      </c>
      <c r="H23" s="22" t="s">
        <v>336</v>
      </c>
      <c r="I23" s="22" t="s">
        <v>331</v>
      </c>
      <c r="J23" s="144" t="s">
        <v>380</v>
      </c>
    </row>
    <row r="24" s="142" customFormat="1" ht="42" customHeight="1" spans="1:10">
      <c r="A24" s="149"/>
      <c r="B24" s="22"/>
      <c r="C24" s="22" t="s">
        <v>325</v>
      </c>
      <c r="D24" s="22" t="s">
        <v>333</v>
      </c>
      <c r="E24" s="144" t="s">
        <v>381</v>
      </c>
      <c r="F24" s="22" t="s">
        <v>345</v>
      </c>
      <c r="G24" s="144" t="s">
        <v>346</v>
      </c>
      <c r="H24" s="22" t="s">
        <v>336</v>
      </c>
      <c r="I24" s="22" t="s">
        <v>331</v>
      </c>
      <c r="J24" s="144" t="s">
        <v>382</v>
      </c>
    </row>
    <row r="25" s="142" customFormat="1" ht="42" customHeight="1" spans="1:10">
      <c r="A25" s="149"/>
      <c r="B25" s="22"/>
      <c r="C25" s="22" t="s">
        <v>325</v>
      </c>
      <c r="D25" s="22" t="s">
        <v>358</v>
      </c>
      <c r="E25" s="144" t="s">
        <v>383</v>
      </c>
      <c r="F25" s="22" t="s">
        <v>384</v>
      </c>
      <c r="G25" s="144" t="s">
        <v>385</v>
      </c>
      <c r="H25" s="22" t="s">
        <v>386</v>
      </c>
      <c r="I25" s="22" t="s">
        <v>331</v>
      </c>
      <c r="J25" s="144" t="s">
        <v>387</v>
      </c>
    </row>
    <row r="26" s="142" customFormat="1" ht="42" customHeight="1" spans="1:10">
      <c r="A26" s="149"/>
      <c r="B26" s="22"/>
      <c r="C26" s="22" t="s">
        <v>325</v>
      </c>
      <c r="D26" s="22" t="s">
        <v>358</v>
      </c>
      <c r="E26" s="144" t="s">
        <v>388</v>
      </c>
      <c r="F26" s="22" t="s">
        <v>328</v>
      </c>
      <c r="G26" s="144" t="s">
        <v>389</v>
      </c>
      <c r="H26" s="22" t="s">
        <v>336</v>
      </c>
      <c r="I26" s="22" t="s">
        <v>390</v>
      </c>
      <c r="J26" s="144" t="s">
        <v>391</v>
      </c>
    </row>
    <row r="27" s="142" customFormat="1" ht="42" customHeight="1" spans="1:10">
      <c r="A27" s="149"/>
      <c r="B27" s="22"/>
      <c r="C27" s="22" t="s">
        <v>338</v>
      </c>
      <c r="D27" s="22" t="s">
        <v>339</v>
      </c>
      <c r="E27" s="144" t="s">
        <v>392</v>
      </c>
      <c r="F27" s="22" t="s">
        <v>345</v>
      </c>
      <c r="G27" s="144" t="s">
        <v>346</v>
      </c>
      <c r="H27" s="22" t="s">
        <v>336</v>
      </c>
      <c r="I27" s="22" t="s">
        <v>390</v>
      </c>
      <c r="J27" s="144" t="s">
        <v>393</v>
      </c>
    </row>
    <row r="28" s="142" customFormat="1" ht="42" customHeight="1" spans="1:10">
      <c r="A28" s="149"/>
      <c r="B28" s="22"/>
      <c r="C28" s="22" t="s">
        <v>342</v>
      </c>
      <c r="D28" s="22" t="s">
        <v>343</v>
      </c>
      <c r="E28" s="144" t="s">
        <v>394</v>
      </c>
      <c r="F28" s="22" t="s">
        <v>328</v>
      </c>
      <c r="G28" s="144" t="s">
        <v>346</v>
      </c>
      <c r="H28" s="22" t="s">
        <v>336</v>
      </c>
      <c r="I28" s="22" t="s">
        <v>390</v>
      </c>
      <c r="J28" s="144" t="s">
        <v>395</v>
      </c>
    </row>
    <row r="29" s="142" customFormat="1" ht="42" customHeight="1" spans="1:10">
      <c r="A29" s="149" t="s">
        <v>290</v>
      </c>
      <c r="B29" s="22" t="s">
        <v>396</v>
      </c>
      <c r="C29" s="22" t="s">
        <v>325</v>
      </c>
      <c r="D29" s="22" t="s">
        <v>326</v>
      </c>
      <c r="E29" s="144" t="s">
        <v>397</v>
      </c>
      <c r="F29" s="22" t="s">
        <v>328</v>
      </c>
      <c r="G29" s="144" t="s">
        <v>398</v>
      </c>
      <c r="H29" s="22" t="s">
        <v>330</v>
      </c>
      <c r="I29" s="22" t="s">
        <v>331</v>
      </c>
      <c r="J29" s="144" t="s">
        <v>399</v>
      </c>
    </row>
    <row r="30" s="142" customFormat="1" ht="42" customHeight="1" spans="1:10">
      <c r="A30" s="149"/>
      <c r="B30" s="22"/>
      <c r="C30" s="22" t="s">
        <v>325</v>
      </c>
      <c r="D30" s="22" t="s">
        <v>333</v>
      </c>
      <c r="E30" s="144" t="s">
        <v>400</v>
      </c>
      <c r="F30" s="22" t="s">
        <v>328</v>
      </c>
      <c r="G30" s="144" t="s">
        <v>398</v>
      </c>
      <c r="H30" s="22" t="s">
        <v>330</v>
      </c>
      <c r="I30" s="22" t="s">
        <v>331</v>
      </c>
      <c r="J30" s="144" t="s">
        <v>401</v>
      </c>
    </row>
    <row r="31" s="142" customFormat="1" ht="42" customHeight="1" spans="1:10">
      <c r="A31" s="149"/>
      <c r="B31" s="22"/>
      <c r="C31" s="22" t="s">
        <v>325</v>
      </c>
      <c r="D31" s="22" t="s">
        <v>358</v>
      </c>
      <c r="E31" s="144" t="s">
        <v>402</v>
      </c>
      <c r="F31" s="22" t="s">
        <v>328</v>
      </c>
      <c r="G31" s="144" t="s">
        <v>360</v>
      </c>
      <c r="H31" s="22" t="s">
        <v>361</v>
      </c>
      <c r="I31" s="22" t="s">
        <v>390</v>
      </c>
      <c r="J31" s="144" t="s">
        <v>403</v>
      </c>
    </row>
    <row r="32" s="142" customFormat="1" ht="42" customHeight="1" spans="1:10">
      <c r="A32" s="149"/>
      <c r="B32" s="22"/>
      <c r="C32" s="22" t="s">
        <v>338</v>
      </c>
      <c r="D32" s="22" t="s">
        <v>339</v>
      </c>
      <c r="E32" s="144" t="s">
        <v>404</v>
      </c>
      <c r="F32" s="22" t="s">
        <v>328</v>
      </c>
      <c r="G32" s="144" t="s">
        <v>335</v>
      </c>
      <c r="H32" s="22" t="s">
        <v>336</v>
      </c>
      <c r="I32" s="22" t="s">
        <v>390</v>
      </c>
      <c r="J32" s="144" t="s">
        <v>405</v>
      </c>
    </row>
    <row r="33" s="142" customFormat="1" ht="42" customHeight="1" spans="1:10">
      <c r="A33" s="149"/>
      <c r="B33" s="22"/>
      <c r="C33" s="22" t="s">
        <v>342</v>
      </c>
      <c r="D33" s="22" t="s">
        <v>343</v>
      </c>
      <c r="E33" s="144" t="s">
        <v>406</v>
      </c>
      <c r="F33" s="22" t="s">
        <v>328</v>
      </c>
      <c r="G33" s="144" t="s">
        <v>335</v>
      </c>
      <c r="H33" s="22" t="s">
        <v>336</v>
      </c>
      <c r="I33" s="22" t="s">
        <v>390</v>
      </c>
      <c r="J33" s="144" t="s">
        <v>407</v>
      </c>
    </row>
    <row r="34" s="142" customFormat="1" ht="42" customHeight="1" spans="1:10">
      <c r="A34" s="149" t="s">
        <v>305</v>
      </c>
      <c r="B34" s="22" t="s">
        <v>408</v>
      </c>
      <c r="C34" s="22" t="s">
        <v>325</v>
      </c>
      <c r="D34" s="22" t="s">
        <v>326</v>
      </c>
      <c r="E34" s="144" t="s">
        <v>409</v>
      </c>
      <c r="F34" s="22" t="s">
        <v>328</v>
      </c>
      <c r="G34" s="144" t="s">
        <v>410</v>
      </c>
      <c r="H34" s="22" t="s">
        <v>411</v>
      </c>
      <c r="I34" s="22" t="s">
        <v>331</v>
      </c>
      <c r="J34" s="144" t="s">
        <v>412</v>
      </c>
    </row>
    <row r="35" s="142" customFormat="1" ht="42" customHeight="1" spans="1:10">
      <c r="A35" s="149"/>
      <c r="B35" s="22"/>
      <c r="C35" s="22" t="s">
        <v>325</v>
      </c>
      <c r="D35" s="22" t="s">
        <v>333</v>
      </c>
      <c r="E35" s="144" t="s">
        <v>413</v>
      </c>
      <c r="F35" s="22" t="s">
        <v>328</v>
      </c>
      <c r="G35" s="144" t="s">
        <v>335</v>
      </c>
      <c r="H35" s="22" t="s">
        <v>336</v>
      </c>
      <c r="I35" s="22" t="s">
        <v>390</v>
      </c>
      <c r="J35" s="144" t="s">
        <v>414</v>
      </c>
    </row>
    <row r="36" s="142" customFormat="1" ht="42" customHeight="1" spans="1:10">
      <c r="A36" s="149"/>
      <c r="B36" s="22"/>
      <c r="C36" s="22" t="s">
        <v>325</v>
      </c>
      <c r="D36" s="22" t="s">
        <v>358</v>
      </c>
      <c r="E36" s="144" t="s">
        <v>415</v>
      </c>
      <c r="F36" s="22" t="s">
        <v>328</v>
      </c>
      <c r="G36" s="144" t="s">
        <v>360</v>
      </c>
      <c r="H36" s="22" t="s">
        <v>361</v>
      </c>
      <c r="I36" s="22" t="s">
        <v>390</v>
      </c>
      <c r="J36" s="144" t="s">
        <v>416</v>
      </c>
    </row>
    <row r="37" s="142" customFormat="1" ht="42" customHeight="1" spans="1:10">
      <c r="A37" s="149"/>
      <c r="B37" s="22"/>
      <c r="C37" s="22" t="s">
        <v>338</v>
      </c>
      <c r="D37" s="22" t="s">
        <v>339</v>
      </c>
      <c r="E37" s="144" t="s">
        <v>417</v>
      </c>
      <c r="F37" s="22" t="s">
        <v>328</v>
      </c>
      <c r="G37" s="144" t="s">
        <v>335</v>
      </c>
      <c r="H37" s="22" t="s">
        <v>336</v>
      </c>
      <c r="I37" s="22" t="s">
        <v>331</v>
      </c>
      <c r="J37" s="144" t="s">
        <v>418</v>
      </c>
    </row>
    <row r="38" s="142" customFormat="1" ht="42" customHeight="1" spans="1:10">
      <c r="A38" s="149"/>
      <c r="B38" s="22"/>
      <c r="C38" s="22" t="s">
        <v>342</v>
      </c>
      <c r="D38" s="22" t="s">
        <v>343</v>
      </c>
      <c r="E38" s="144" t="s">
        <v>419</v>
      </c>
      <c r="F38" s="22" t="s">
        <v>328</v>
      </c>
      <c r="G38" s="144" t="s">
        <v>335</v>
      </c>
      <c r="H38" s="22" t="s">
        <v>336</v>
      </c>
      <c r="I38" s="22" t="s">
        <v>331</v>
      </c>
      <c r="J38" s="144" t="s">
        <v>420</v>
      </c>
    </row>
    <row r="39" s="142" customFormat="1" ht="42" customHeight="1" spans="1:10">
      <c r="A39" s="149" t="s">
        <v>313</v>
      </c>
      <c r="B39" s="22" t="s">
        <v>421</v>
      </c>
      <c r="C39" s="22" t="s">
        <v>325</v>
      </c>
      <c r="D39" s="22" t="s">
        <v>326</v>
      </c>
      <c r="E39" s="144" t="s">
        <v>422</v>
      </c>
      <c r="F39" s="22" t="s">
        <v>328</v>
      </c>
      <c r="G39" s="144" t="s">
        <v>423</v>
      </c>
      <c r="H39" s="22" t="s">
        <v>411</v>
      </c>
      <c r="I39" s="22" t="s">
        <v>331</v>
      </c>
      <c r="J39" s="144" t="s">
        <v>424</v>
      </c>
    </row>
    <row r="40" s="142" customFormat="1" ht="42" customHeight="1" spans="1:10">
      <c r="A40" s="149"/>
      <c r="B40" s="22"/>
      <c r="C40" s="22" t="s">
        <v>325</v>
      </c>
      <c r="D40" s="22" t="s">
        <v>333</v>
      </c>
      <c r="E40" s="144" t="s">
        <v>413</v>
      </c>
      <c r="F40" s="22" t="s">
        <v>328</v>
      </c>
      <c r="G40" s="144" t="s">
        <v>335</v>
      </c>
      <c r="H40" s="22" t="s">
        <v>336</v>
      </c>
      <c r="I40" s="22" t="s">
        <v>390</v>
      </c>
      <c r="J40" s="144" t="s">
        <v>414</v>
      </c>
    </row>
    <row r="41" s="142" customFormat="1" ht="42" customHeight="1" spans="1:10">
      <c r="A41" s="149"/>
      <c r="B41" s="22"/>
      <c r="C41" s="22" t="s">
        <v>325</v>
      </c>
      <c r="D41" s="22" t="s">
        <v>358</v>
      </c>
      <c r="E41" s="144" t="s">
        <v>415</v>
      </c>
      <c r="F41" s="22" t="s">
        <v>328</v>
      </c>
      <c r="G41" s="144" t="s">
        <v>360</v>
      </c>
      <c r="H41" s="22" t="s">
        <v>361</v>
      </c>
      <c r="I41" s="22" t="s">
        <v>390</v>
      </c>
      <c r="J41" s="144" t="s">
        <v>416</v>
      </c>
    </row>
    <row r="42" s="142" customFormat="1" ht="42" customHeight="1" spans="1:10">
      <c r="A42" s="149"/>
      <c r="B42" s="22"/>
      <c r="C42" s="22" t="s">
        <v>338</v>
      </c>
      <c r="D42" s="22" t="s">
        <v>339</v>
      </c>
      <c r="E42" s="144" t="s">
        <v>417</v>
      </c>
      <c r="F42" s="22" t="s">
        <v>328</v>
      </c>
      <c r="G42" s="144" t="s">
        <v>335</v>
      </c>
      <c r="H42" s="22" t="s">
        <v>336</v>
      </c>
      <c r="I42" s="22" t="s">
        <v>331</v>
      </c>
      <c r="J42" s="144" t="s">
        <v>418</v>
      </c>
    </row>
    <row r="43" s="142" customFormat="1" ht="42" customHeight="1" spans="1:10">
      <c r="A43" s="149"/>
      <c r="B43" s="22"/>
      <c r="C43" s="22" t="s">
        <v>342</v>
      </c>
      <c r="D43" s="22" t="s">
        <v>343</v>
      </c>
      <c r="E43" s="144" t="s">
        <v>419</v>
      </c>
      <c r="F43" s="22" t="s">
        <v>328</v>
      </c>
      <c r="G43" s="144" t="s">
        <v>335</v>
      </c>
      <c r="H43" s="22" t="s">
        <v>336</v>
      </c>
      <c r="I43" s="22" t="s">
        <v>331</v>
      </c>
      <c r="J43" s="144" t="s">
        <v>420</v>
      </c>
    </row>
    <row r="44" s="142" customFormat="1" ht="42" customHeight="1" spans="1:10">
      <c r="A44" s="149" t="s">
        <v>307</v>
      </c>
      <c r="B44" s="22" t="s">
        <v>425</v>
      </c>
      <c r="C44" s="22" t="s">
        <v>325</v>
      </c>
      <c r="D44" s="22" t="s">
        <v>326</v>
      </c>
      <c r="E44" s="144" t="s">
        <v>426</v>
      </c>
      <c r="F44" s="22" t="s">
        <v>345</v>
      </c>
      <c r="G44" s="144" t="s">
        <v>427</v>
      </c>
      <c r="H44" s="22" t="s">
        <v>330</v>
      </c>
      <c r="I44" s="22" t="s">
        <v>331</v>
      </c>
      <c r="J44" s="144" t="s">
        <v>428</v>
      </c>
    </row>
    <row r="45" s="142" customFormat="1" ht="42" customHeight="1" spans="1:10">
      <c r="A45" s="149"/>
      <c r="B45" s="22"/>
      <c r="C45" s="22" t="s">
        <v>325</v>
      </c>
      <c r="D45" s="22" t="s">
        <v>333</v>
      </c>
      <c r="E45" s="144" t="s">
        <v>429</v>
      </c>
      <c r="F45" s="22" t="s">
        <v>328</v>
      </c>
      <c r="G45" s="144" t="s">
        <v>335</v>
      </c>
      <c r="H45" s="22" t="s">
        <v>336</v>
      </c>
      <c r="I45" s="22" t="s">
        <v>331</v>
      </c>
      <c r="J45" s="144" t="s">
        <v>430</v>
      </c>
    </row>
    <row r="46" s="142" customFormat="1" ht="42" customHeight="1" spans="1:10">
      <c r="A46" s="149"/>
      <c r="B46" s="22"/>
      <c r="C46" s="22" t="s">
        <v>325</v>
      </c>
      <c r="D46" s="22" t="s">
        <v>358</v>
      </c>
      <c r="E46" s="144" t="s">
        <v>431</v>
      </c>
      <c r="F46" s="22" t="s">
        <v>328</v>
      </c>
      <c r="G46" s="144" t="s">
        <v>360</v>
      </c>
      <c r="H46" s="22" t="s">
        <v>361</v>
      </c>
      <c r="I46" s="22" t="s">
        <v>331</v>
      </c>
      <c r="J46" s="144" t="s">
        <v>432</v>
      </c>
    </row>
    <row r="47" s="142" customFormat="1" ht="42" customHeight="1" spans="1:10">
      <c r="A47" s="149"/>
      <c r="B47" s="22"/>
      <c r="C47" s="22" t="s">
        <v>338</v>
      </c>
      <c r="D47" s="22" t="s">
        <v>339</v>
      </c>
      <c r="E47" s="144" t="s">
        <v>433</v>
      </c>
      <c r="F47" s="22" t="s">
        <v>328</v>
      </c>
      <c r="G47" s="144" t="s">
        <v>434</v>
      </c>
      <c r="H47" s="22" t="s">
        <v>336</v>
      </c>
      <c r="I47" s="22" t="s">
        <v>390</v>
      </c>
      <c r="J47" s="144" t="s">
        <v>435</v>
      </c>
    </row>
    <row r="48" s="142" customFormat="1" ht="42" customHeight="1" spans="1:10">
      <c r="A48" s="149"/>
      <c r="B48" s="22"/>
      <c r="C48" s="22" t="s">
        <v>338</v>
      </c>
      <c r="D48" s="22" t="s">
        <v>339</v>
      </c>
      <c r="E48" s="144" t="s">
        <v>365</v>
      </c>
      <c r="F48" s="22" t="s">
        <v>345</v>
      </c>
      <c r="G48" s="144" t="s">
        <v>354</v>
      </c>
      <c r="H48" s="22" t="s">
        <v>336</v>
      </c>
      <c r="I48" s="22" t="s">
        <v>390</v>
      </c>
      <c r="J48" s="144" t="s">
        <v>436</v>
      </c>
    </row>
    <row r="49" s="142" customFormat="1" ht="42" customHeight="1" spans="1:10">
      <c r="A49" s="149"/>
      <c r="B49" s="22"/>
      <c r="C49" s="22" t="s">
        <v>342</v>
      </c>
      <c r="D49" s="22" t="s">
        <v>343</v>
      </c>
      <c r="E49" s="144" t="s">
        <v>437</v>
      </c>
      <c r="F49" s="22" t="s">
        <v>345</v>
      </c>
      <c r="G49" s="144" t="s">
        <v>366</v>
      </c>
      <c r="H49" s="22" t="s">
        <v>336</v>
      </c>
      <c r="I49" s="22" t="s">
        <v>331</v>
      </c>
      <c r="J49" s="144" t="s">
        <v>438</v>
      </c>
    </row>
    <row r="50" s="142" customFormat="1" ht="42" customHeight="1" spans="1:10">
      <c r="A50" s="149" t="s">
        <v>296</v>
      </c>
      <c r="B50" s="22" t="s">
        <v>439</v>
      </c>
      <c r="C50" s="22" t="s">
        <v>325</v>
      </c>
      <c r="D50" s="22" t="s">
        <v>326</v>
      </c>
      <c r="E50" s="144" t="s">
        <v>440</v>
      </c>
      <c r="F50" s="22" t="s">
        <v>328</v>
      </c>
      <c r="G50" s="144" t="s">
        <v>441</v>
      </c>
      <c r="H50" s="22" t="s">
        <v>442</v>
      </c>
      <c r="I50" s="22" t="s">
        <v>331</v>
      </c>
      <c r="J50" s="144" t="s">
        <v>443</v>
      </c>
    </row>
    <row r="51" s="142" customFormat="1" ht="42" customHeight="1" spans="1:10">
      <c r="A51" s="149"/>
      <c r="B51" s="22"/>
      <c r="C51" s="22" t="s">
        <v>325</v>
      </c>
      <c r="D51" s="22" t="s">
        <v>326</v>
      </c>
      <c r="E51" s="144" t="s">
        <v>444</v>
      </c>
      <c r="F51" s="22" t="s">
        <v>345</v>
      </c>
      <c r="G51" s="144" t="s">
        <v>445</v>
      </c>
      <c r="H51" s="22" t="s">
        <v>442</v>
      </c>
      <c r="I51" s="22" t="s">
        <v>331</v>
      </c>
      <c r="J51" s="144" t="s">
        <v>446</v>
      </c>
    </row>
    <row r="52" s="142" customFormat="1" ht="42" customHeight="1" spans="1:10">
      <c r="A52" s="149"/>
      <c r="B52" s="22"/>
      <c r="C52" s="22" t="s">
        <v>325</v>
      </c>
      <c r="D52" s="22" t="s">
        <v>333</v>
      </c>
      <c r="E52" s="144" t="s">
        <v>447</v>
      </c>
      <c r="F52" s="22" t="s">
        <v>328</v>
      </c>
      <c r="G52" s="144" t="s">
        <v>335</v>
      </c>
      <c r="H52" s="22" t="s">
        <v>336</v>
      </c>
      <c r="I52" s="22" t="s">
        <v>331</v>
      </c>
      <c r="J52" s="144" t="s">
        <v>448</v>
      </c>
    </row>
    <row r="53" s="142" customFormat="1" ht="42" customHeight="1" spans="1:10">
      <c r="A53" s="149"/>
      <c r="B53" s="22"/>
      <c r="C53" s="22" t="s">
        <v>325</v>
      </c>
      <c r="D53" s="22" t="s">
        <v>333</v>
      </c>
      <c r="E53" s="144" t="s">
        <v>449</v>
      </c>
      <c r="F53" s="22" t="s">
        <v>328</v>
      </c>
      <c r="G53" s="144" t="s">
        <v>335</v>
      </c>
      <c r="H53" s="22" t="s">
        <v>336</v>
      </c>
      <c r="I53" s="22" t="s">
        <v>390</v>
      </c>
      <c r="J53" s="144" t="s">
        <v>450</v>
      </c>
    </row>
    <row r="54" s="142" customFormat="1" ht="42" customHeight="1" spans="1:10">
      <c r="A54" s="149"/>
      <c r="B54" s="22"/>
      <c r="C54" s="22" t="s">
        <v>325</v>
      </c>
      <c r="D54" s="22" t="s">
        <v>333</v>
      </c>
      <c r="E54" s="144" t="s">
        <v>451</v>
      </c>
      <c r="F54" s="22" t="s">
        <v>384</v>
      </c>
      <c r="G54" s="144" t="s">
        <v>445</v>
      </c>
      <c r="H54" s="22" t="s">
        <v>452</v>
      </c>
      <c r="I54" s="22" t="s">
        <v>331</v>
      </c>
      <c r="J54" s="144" t="s">
        <v>453</v>
      </c>
    </row>
    <row r="55" s="142" customFormat="1" ht="42" customHeight="1" spans="1:10">
      <c r="A55" s="149"/>
      <c r="B55" s="22"/>
      <c r="C55" s="22" t="s">
        <v>325</v>
      </c>
      <c r="D55" s="22" t="s">
        <v>333</v>
      </c>
      <c r="E55" s="144" t="s">
        <v>454</v>
      </c>
      <c r="F55" s="22" t="s">
        <v>328</v>
      </c>
      <c r="G55" s="144" t="s">
        <v>335</v>
      </c>
      <c r="H55" s="22" t="s">
        <v>336</v>
      </c>
      <c r="I55" s="22" t="s">
        <v>390</v>
      </c>
      <c r="J55" s="144" t="s">
        <v>455</v>
      </c>
    </row>
    <row r="56" s="142" customFormat="1" ht="42" customHeight="1" spans="1:10">
      <c r="A56" s="149"/>
      <c r="B56" s="22"/>
      <c r="C56" s="22" t="s">
        <v>325</v>
      </c>
      <c r="D56" s="22" t="s">
        <v>358</v>
      </c>
      <c r="E56" s="144" t="s">
        <v>456</v>
      </c>
      <c r="F56" s="22" t="s">
        <v>328</v>
      </c>
      <c r="G56" s="144" t="s">
        <v>335</v>
      </c>
      <c r="H56" s="22" t="s">
        <v>336</v>
      </c>
      <c r="I56" s="22" t="s">
        <v>331</v>
      </c>
      <c r="J56" s="144" t="s">
        <v>457</v>
      </c>
    </row>
    <row r="57" s="142" customFormat="1" ht="42" customHeight="1" spans="1:10">
      <c r="A57" s="149"/>
      <c r="B57" s="22"/>
      <c r="C57" s="22" t="s">
        <v>325</v>
      </c>
      <c r="D57" s="22" t="s">
        <v>358</v>
      </c>
      <c r="E57" s="144" t="s">
        <v>458</v>
      </c>
      <c r="F57" s="22" t="s">
        <v>328</v>
      </c>
      <c r="G57" s="144" t="s">
        <v>459</v>
      </c>
      <c r="H57" s="22" t="s">
        <v>336</v>
      </c>
      <c r="I57" s="22" t="s">
        <v>390</v>
      </c>
      <c r="J57" s="144" t="s">
        <v>460</v>
      </c>
    </row>
    <row r="58" s="142" customFormat="1" ht="42" customHeight="1" spans="1:10">
      <c r="A58" s="149"/>
      <c r="B58" s="22"/>
      <c r="C58" s="22" t="s">
        <v>338</v>
      </c>
      <c r="D58" s="22" t="s">
        <v>339</v>
      </c>
      <c r="E58" s="144" t="s">
        <v>461</v>
      </c>
      <c r="F58" s="22" t="s">
        <v>328</v>
      </c>
      <c r="G58" s="144" t="s">
        <v>335</v>
      </c>
      <c r="H58" s="22" t="s">
        <v>336</v>
      </c>
      <c r="I58" s="22" t="s">
        <v>331</v>
      </c>
      <c r="J58" s="144" t="s">
        <v>461</v>
      </c>
    </row>
    <row r="59" s="142" customFormat="1" ht="42" customHeight="1" spans="1:10">
      <c r="A59" s="149"/>
      <c r="B59" s="22"/>
      <c r="C59" s="22" t="s">
        <v>338</v>
      </c>
      <c r="D59" s="22" t="s">
        <v>339</v>
      </c>
      <c r="E59" s="144" t="s">
        <v>462</v>
      </c>
      <c r="F59" s="22" t="s">
        <v>345</v>
      </c>
      <c r="G59" s="144" t="s">
        <v>354</v>
      </c>
      <c r="H59" s="22" t="s">
        <v>336</v>
      </c>
      <c r="I59" s="22" t="s">
        <v>331</v>
      </c>
      <c r="J59" s="144" t="s">
        <v>463</v>
      </c>
    </row>
    <row r="60" s="142" customFormat="1" ht="42" customHeight="1" spans="1:10">
      <c r="A60" s="149"/>
      <c r="B60" s="22"/>
      <c r="C60" s="22" t="s">
        <v>338</v>
      </c>
      <c r="D60" s="22" t="s">
        <v>339</v>
      </c>
      <c r="E60" s="144" t="s">
        <v>464</v>
      </c>
      <c r="F60" s="22" t="s">
        <v>328</v>
      </c>
      <c r="G60" s="144" t="s">
        <v>465</v>
      </c>
      <c r="H60" s="22" t="s">
        <v>336</v>
      </c>
      <c r="I60" s="22" t="s">
        <v>390</v>
      </c>
      <c r="J60" s="144" t="s">
        <v>466</v>
      </c>
    </row>
    <row r="61" s="142" customFormat="1" ht="42" customHeight="1" spans="1:10">
      <c r="A61" s="149"/>
      <c r="B61" s="22"/>
      <c r="C61" s="22" t="s">
        <v>342</v>
      </c>
      <c r="D61" s="22" t="s">
        <v>343</v>
      </c>
      <c r="E61" s="144" t="s">
        <v>467</v>
      </c>
      <c r="F61" s="22" t="s">
        <v>345</v>
      </c>
      <c r="G61" s="144" t="s">
        <v>468</v>
      </c>
      <c r="H61" s="22" t="s">
        <v>336</v>
      </c>
      <c r="I61" s="22" t="s">
        <v>331</v>
      </c>
      <c r="J61" s="144" t="s">
        <v>469</v>
      </c>
    </row>
    <row r="62" s="142" customFormat="1" ht="126" customHeight="1" spans="1:10">
      <c r="A62" s="149" t="s">
        <v>302</v>
      </c>
      <c r="B62" s="22" t="s">
        <v>470</v>
      </c>
      <c r="C62" s="22" t="s">
        <v>325</v>
      </c>
      <c r="D62" s="22" t="s">
        <v>326</v>
      </c>
      <c r="E62" s="144" t="s">
        <v>471</v>
      </c>
      <c r="F62" s="22" t="s">
        <v>328</v>
      </c>
      <c r="G62" s="144" t="s">
        <v>472</v>
      </c>
      <c r="H62" s="22" t="s">
        <v>330</v>
      </c>
      <c r="I62" s="22" t="s">
        <v>331</v>
      </c>
      <c r="J62" s="144" t="s">
        <v>473</v>
      </c>
    </row>
    <row r="63" s="142" customFormat="1" ht="121" customHeight="1" spans="1:10">
      <c r="A63" s="149"/>
      <c r="B63" s="22"/>
      <c r="C63" s="22" t="s">
        <v>325</v>
      </c>
      <c r="D63" s="22" t="s">
        <v>333</v>
      </c>
      <c r="E63" s="144" t="s">
        <v>334</v>
      </c>
      <c r="F63" s="22" t="s">
        <v>328</v>
      </c>
      <c r="G63" s="144" t="s">
        <v>335</v>
      </c>
      <c r="H63" s="22" t="s">
        <v>336</v>
      </c>
      <c r="I63" s="22" t="s">
        <v>331</v>
      </c>
      <c r="J63" s="144" t="s">
        <v>337</v>
      </c>
    </row>
    <row r="64" s="142" customFormat="1" ht="120" customHeight="1" spans="1:10">
      <c r="A64" s="149"/>
      <c r="B64" s="22"/>
      <c r="C64" s="22" t="s">
        <v>338</v>
      </c>
      <c r="D64" s="22" t="s">
        <v>339</v>
      </c>
      <c r="E64" s="144" t="s">
        <v>474</v>
      </c>
      <c r="F64" s="22" t="s">
        <v>328</v>
      </c>
      <c r="G64" s="144" t="s">
        <v>335</v>
      </c>
      <c r="H64" s="22" t="s">
        <v>336</v>
      </c>
      <c r="I64" s="22" t="s">
        <v>331</v>
      </c>
      <c r="J64" s="144" t="s">
        <v>475</v>
      </c>
    </row>
    <row r="65" s="142" customFormat="1" ht="140" customHeight="1" spans="1:10">
      <c r="A65" s="149"/>
      <c r="B65" s="22"/>
      <c r="C65" s="22" t="s">
        <v>342</v>
      </c>
      <c r="D65" s="22" t="s">
        <v>343</v>
      </c>
      <c r="E65" s="144" t="s">
        <v>476</v>
      </c>
      <c r="F65" s="22" t="s">
        <v>345</v>
      </c>
      <c r="G65" s="144" t="s">
        <v>346</v>
      </c>
      <c r="H65" s="22" t="s">
        <v>336</v>
      </c>
      <c r="I65" s="22" t="s">
        <v>331</v>
      </c>
      <c r="J65" s="144" t="s">
        <v>477</v>
      </c>
    </row>
    <row r="66" s="142" customFormat="1" ht="42" customHeight="1" spans="1:10">
      <c r="A66" s="149" t="s">
        <v>292</v>
      </c>
      <c r="B66" s="22" t="s">
        <v>478</v>
      </c>
      <c r="C66" s="22" t="s">
        <v>325</v>
      </c>
      <c r="D66" s="22" t="s">
        <v>326</v>
      </c>
      <c r="E66" s="144" t="s">
        <v>479</v>
      </c>
      <c r="F66" s="22" t="s">
        <v>328</v>
      </c>
      <c r="G66" s="144" t="s">
        <v>480</v>
      </c>
      <c r="H66" s="22" t="s">
        <v>330</v>
      </c>
      <c r="I66" s="22" t="s">
        <v>331</v>
      </c>
      <c r="J66" s="144" t="s">
        <v>481</v>
      </c>
    </row>
    <row r="67" s="142" customFormat="1" ht="42" customHeight="1" spans="1:10">
      <c r="A67" s="149"/>
      <c r="B67" s="22"/>
      <c r="C67" s="22" t="s">
        <v>325</v>
      </c>
      <c r="D67" s="22" t="s">
        <v>333</v>
      </c>
      <c r="E67" s="144" t="s">
        <v>482</v>
      </c>
      <c r="F67" s="22" t="s">
        <v>328</v>
      </c>
      <c r="G67" s="144" t="s">
        <v>335</v>
      </c>
      <c r="H67" s="22" t="s">
        <v>336</v>
      </c>
      <c r="I67" s="22" t="s">
        <v>390</v>
      </c>
      <c r="J67" s="144" t="s">
        <v>482</v>
      </c>
    </row>
    <row r="68" s="142" customFormat="1" ht="42" customHeight="1" spans="1:10">
      <c r="A68" s="149"/>
      <c r="B68" s="22"/>
      <c r="C68" s="22" t="s">
        <v>325</v>
      </c>
      <c r="D68" s="22" t="s">
        <v>358</v>
      </c>
      <c r="E68" s="144" t="s">
        <v>483</v>
      </c>
      <c r="F68" s="22" t="s">
        <v>328</v>
      </c>
      <c r="G68" s="144" t="s">
        <v>484</v>
      </c>
      <c r="H68" s="22" t="s">
        <v>361</v>
      </c>
      <c r="I68" s="22" t="s">
        <v>390</v>
      </c>
      <c r="J68" s="144" t="s">
        <v>485</v>
      </c>
    </row>
    <row r="69" s="142" customFormat="1" ht="42" customHeight="1" spans="1:10">
      <c r="A69" s="149"/>
      <c r="B69" s="22"/>
      <c r="C69" s="22" t="s">
        <v>338</v>
      </c>
      <c r="D69" s="22" t="s">
        <v>339</v>
      </c>
      <c r="E69" s="144" t="s">
        <v>486</v>
      </c>
      <c r="F69" s="22" t="s">
        <v>328</v>
      </c>
      <c r="G69" s="144" t="s">
        <v>335</v>
      </c>
      <c r="H69" s="22" t="s">
        <v>336</v>
      </c>
      <c r="I69" s="22" t="s">
        <v>390</v>
      </c>
      <c r="J69" s="144" t="s">
        <v>486</v>
      </c>
    </row>
    <row r="70" s="142" customFormat="1" ht="42" customHeight="1" spans="1:10">
      <c r="A70" s="149"/>
      <c r="B70" s="22"/>
      <c r="C70" s="22" t="s">
        <v>342</v>
      </c>
      <c r="D70" s="22" t="s">
        <v>343</v>
      </c>
      <c r="E70" s="144" t="s">
        <v>487</v>
      </c>
      <c r="F70" s="22" t="s">
        <v>345</v>
      </c>
      <c r="G70" s="144" t="s">
        <v>346</v>
      </c>
      <c r="H70" s="22" t="s">
        <v>336</v>
      </c>
      <c r="I70" s="22" t="s">
        <v>331</v>
      </c>
      <c r="J70" s="144" t="s">
        <v>488</v>
      </c>
    </row>
  </sheetData>
  <mergeCells count="22">
    <mergeCell ref="A3:J3"/>
    <mergeCell ref="A4:H4"/>
    <mergeCell ref="A9:A12"/>
    <mergeCell ref="A13:A19"/>
    <mergeCell ref="A20:A28"/>
    <mergeCell ref="A29:A33"/>
    <mergeCell ref="A34:A38"/>
    <mergeCell ref="A39:A43"/>
    <mergeCell ref="A44:A49"/>
    <mergeCell ref="A50:A61"/>
    <mergeCell ref="A62:A65"/>
    <mergeCell ref="A66:A70"/>
    <mergeCell ref="B9:B12"/>
    <mergeCell ref="B13:B19"/>
    <mergeCell ref="B20:B28"/>
    <mergeCell ref="B29:B33"/>
    <mergeCell ref="B34:B38"/>
    <mergeCell ref="B39:B43"/>
    <mergeCell ref="B44:B49"/>
    <mergeCell ref="B50:B61"/>
    <mergeCell ref="B62:B65"/>
    <mergeCell ref="B66:B7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5" sqref="A15"/>
    </sheetView>
  </sheetViews>
  <sheetFormatPr defaultColWidth="9.14166666666667" defaultRowHeight="14.25" customHeight="1" outlineLevelCol="5"/>
  <cols>
    <col min="1" max="1" width="32.1416666666667" customWidth="1"/>
    <col min="2" max="2" width="20.7166666666667" customWidth="1"/>
    <col min="3" max="3" width="32.1416666666667" customWidth="1"/>
    <col min="4" max="4" width="27.7166666666667" customWidth="1"/>
    <col min="5" max="6" width="36.7" customWidth="1"/>
  </cols>
  <sheetData>
    <row r="1" customHeight="1" spans="1:6">
      <c r="A1" s="2"/>
      <c r="B1" s="2"/>
      <c r="C1" s="2"/>
      <c r="D1" s="2"/>
      <c r="E1" s="2"/>
      <c r="F1" s="2"/>
    </row>
    <row r="2" ht="12" customHeight="1" spans="1:6">
      <c r="A2" s="128">
        <v>1</v>
      </c>
      <c r="B2" s="129">
        <v>0</v>
      </c>
      <c r="C2" s="128">
        <v>1</v>
      </c>
      <c r="D2" s="130"/>
      <c r="E2" s="130"/>
      <c r="F2" s="127" t="s">
        <v>489</v>
      </c>
    </row>
    <row r="3" ht="42" customHeight="1" spans="1:6">
      <c r="A3" s="131" t="str">
        <f>"2025"&amp;"年部门政府性基金预算支出预算表"</f>
        <v>2025年部门政府性基金预算支出预算表</v>
      </c>
      <c r="B3" s="131" t="s">
        <v>490</v>
      </c>
      <c r="C3" s="132"/>
      <c r="D3" s="133"/>
      <c r="E3" s="133"/>
      <c r="F3" s="133"/>
    </row>
    <row r="4" ht="13.5" customHeight="1" spans="1:6">
      <c r="A4" s="6" t="str">
        <f>"单位名称："&amp;"昆明市呈贡区医疗保障局"</f>
        <v>单位名称：昆明市呈贡区医疗保障局</v>
      </c>
      <c r="B4" s="6" t="s">
        <v>491</v>
      </c>
      <c r="C4" s="128"/>
      <c r="D4" s="130"/>
      <c r="E4" s="130"/>
      <c r="F4" s="127" t="s">
        <v>1</v>
      </c>
    </row>
    <row r="5" ht="19.5" customHeight="1" spans="1:6">
      <c r="A5" s="134" t="s">
        <v>200</v>
      </c>
      <c r="B5" s="135" t="s">
        <v>73</v>
      </c>
      <c r="C5" s="134" t="s">
        <v>74</v>
      </c>
      <c r="D5" s="12" t="s">
        <v>492</v>
      </c>
      <c r="E5" s="13"/>
      <c r="F5" s="14"/>
    </row>
    <row r="6" ht="18.75" customHeight="1" spans="1:6">
      <c r="A6" s="136"/>
      <c r="B6" s="137"/>
      <c r="C6" s="136"/>
      <c r="D6" s="17" t="s">
        <v>55</v>
      </c>
      <c r="E6" s="12" t="s">
        <v>76</v>
      </c>
      <c r="F6" s="17" t="s">
        <v>77</v>
      </c>
    </row>
    <row r="7" ht="18.75" customHeight="1" spans="1:6">
      <c r="A7" s="72">
        <v>1</v>
      </c>
      <c r="B7" s="138" t="s">
        <v>84</v>
      </c>
      <c r="C7" s="72">
        <v>3</v>
      </c>
      <c r="D7" s="139">
        <v>4</v>
      </c>
      <c r="E7" s="139">
        <v>5</v>
      </c>
      <c r="F7" s="139">
        <v>6</v>
      </c>
    </row>
    <row r="8" ht="21" customHeight="1" spans="1:6">
      <c r="A8" s="33"/>
      <c r="B8" s="33"/>
      <c r="C8" s="33"/>
      <c r="D8" s="84"/>
      <c r="E8" s="84"/>
      <c r="F8" s="84"/>
    </row>
    <row r="9" ht="21" customHeight="1" spans="1:6">
      <c r="A9" s="33"/>
      <c r="B9" s="33"/>
      <c r="C9" s="33"/>
      <c r="D9" s="84"/>
      <c r="E9" s="84"/>
      <c r="F9" s="84"/>
    </row>
    <row r="10" ht="18.75" customHeight="1" spans="1:6">
      <c r="A10" s="140" t="s">
        <v>190</v>
      </c>
      <c r="B10" s="140" t="s">
        <v>190</v>
      </c>
      <c r="C10" s="141" t="s">
        <v>190</v>
      </c>
      <c r="D10" s="84"/>
      <c r="E10" s="84"/>
      <c r="F10" s="84"/>
    </row>
    <row r="11" customHeight="1" spans="1:1">
      <c r="A11" s="67" t="s">
        <v>493</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A17" sqref="A17"/>
    </sheetView>
  </sheetViews>
  <sheetFormatPr defaultColWidth="9.14166666666667" defaultRowHeight="14.25" customHeight="1"/>
  <cols>
    <col min="1" max="2" width="32.575" customWidth="1"/>
    <col min="3" max="3" width="41.1416666666667" customWidth="1"/>
    <col min="4" max="4" width="21.7166666666667" customWidth="1"/>
    <col min="5" max="5" width="35.2833333333333" customWidth="1"/>
    <col min="6" max="6" width="7.71666666666667" customWidth="1"/>
    <col min="7" max="7" width="11.1416666666667" customWidth="1"/>
    <col min="8" max="8" width="13.2833333333333" customWidth="1"/>
    <col min="9" max="18" width="20" customWidth="1"/>
    <col min="19" max="19" width="19.85" customWidth="1"/>
  </cols>
  <sheetData>
    <row r="1" customHeight="1" spans="1:19">
      <c r="A1" s="2"/>
      <c r="B1" s="2"/>
      <c r="C1" s="2"/>
      <c r="D1" s="2"/>
      <c r="E1" s="2"/>
      <c r="F1" s="2"/>
      <c r="G1" s="2"/>
      <c r="H1" s="2"/>
      <c r="I1" s="2"/>
      <c r="J1" s="2"/>
      <c r="K1" s="2"/>
      <c r="L1" s="2"/>
      <c r="M1" s="2"/>
      <c r="N1" s="2"/>
      <c r="O1" s="2"/>
      <c r="P1" s="2"/>
      <c r="Q1" s="2"/>
      <c r="R1" s="2"/>
      <c r="S1" s="2"/>
    </row>
    <row r="2" ht="15.75" customHeight="1" spans="2:19">
      <c r="B2" s="89"/>
      <c r="C2" s="89"/>
      <c r="R2" s="4"/>
      <c r="S2" s="4" t="s">
        <v>494</v>
      </c>
    </row>
    <row r="3" ht="41.25" customHeight="1" spans="1:19">
      <c r="A3" s="77" t="str">
        <f>"2025"&amp;"年部门政府采购预算表"</f>
        <v>2025年部门政府采购预算表</v>
      </c>
      <c r="B3" s="70"/>
      <c r="C3" s="70"/>
      <c r="D3" s="5"/>
      <c r="E3" s="5"/>
      <c r="F3" s="5"/>
      <c r="G3" s="5"/>
      <c r="H3" s="5"/>
      <c r="I3" s="5"/>
      <c r="J3" s="5"/>
      <c r="K3" s="5"/>
      <c r="L3" s="5"/>
      <c r="M3" s="70"/>
      <c r="N3" s="5"/>
      <c r="O3" s="5"/>
      <c r="P3" s="70"/>
      <c r="Q3" s="5"/>
      <c r="R3" s="70"/>
      <c r="S3" s="70"/>
    </row>
    <row r="4" ht="18.75" customHeight="1" spans="1:19">
      <c r="A4" s="117" t="str">
        <f>"单位名称："&amp;"昆明市呈贡区医疗保障局"</f>
        <v>单位名称：昆明市呈贡区医疗保障局</v>
      </c>
      <c r="B4" s="91"/>
      <c r="C4" s="91"/>
      <c r="D4" s="8"/>
      <c r="E4" s="8"/>
      <c r="F4" s="8"/>
      <c r="G4" s="8"/>
      <c r="H4" s="8"/>
      <c r="I4" s="8"/>
      <c r="J4" s="8"/>
      <c r="K4" s="8"/>
      <c r="L4" s="8"/>
      <c r="R4" s="9"/>
      <c r="S4" s="127" t="s">
        <v>1</v>
      </c>
    </row>
    <row r="5" ht="15.75" customHeight="1" spans="1:19">
      <c r="A5" s="11" t="s">
        <v>199</v>
      </c>
      <c r="B5" s="92" t="s">
        <v>200</v>
      </c>
      <c r="C5" s="92" t="s">
        <v>495</v>
      </c>
      <c r="D5" s="93" t="s">
        <v>496</v>
      </c>
      <c r="E5" s="93" t="s">
        <v>497</v>
      </c>
      <c r="F5" s="93" t="s">
        <v>498</v>
      </c>
      <c r="G5" s="93" t="s">
        <v>499</v>
      </c>
      <c r="H5" s="93" t="s">
        <v>500</v>
      </c>
      <c r="I5" s="106" t="s">
        <v>207</v>
      </c>
      <c r="J5" s="106"/>
      <c r="K5" s="106"/>
      <c r="L5" s="106"/>
      <c r="M5" s="107"/>
      <c r="N5" s="106"/>
      <c r="O5" s="106"/>
      <c r="P5" s="86"/>
      <c r="Q5" s="106"/>
      <c r="R5" s="107"/>
      <c r="S5" s="87"/>
    </row>
    <row r="6" ht="17.25" customHeight="1" spans="1:19">
      <c r="A6" s="16"/>
      <c r="B6" s="94"/>
      <c r="C6" s="94"/>
      <c r="D6" s="95"/>
      <c r="E6" s="95"/>
      <c r="F6" s="95"/>
      <c r="G6" s="95"/>
      <c r="H6" s="95"/>
      <c r="I6" s="95" t="s">
        <v>55</v>
      </c>
      <c r="J6" s="95" t="s">
        <v>58</v>
      </c>
      <c r="K6" s="95" t="s">
        <v>501</v>
      </c>
      <c r="L6" s="95" t="s">
        <v>502</v>
      </c>
      <c r="M6" s="108" t="s">
        <v>503</v>
      </c>
      <c r="N6" s="109" t="s">
        <v>504</v>
      </c>
      <c r="O6" s="109"/>
      <c r="P6" s="115"/>
      <c r="Q6" s="109"/>
      <c r="R6" s="116"/>
      <c r="S6" s="96"/>
    </row>
    <row r="7" ht="54" customHeight="1" spans="1:19">
      <c r="A7" s="19"/>
      <c r="B7" s="96"/>
      <c r="C7" s="96"/>
      <c r="D7" s="97"/>
      <c r="E7" s="97"/>
      <c r="F7" s="97"/>
      <c r="G7" s="97"/>
      <c r="H7" s="97"/>
      <c r="I7" s="97"/>
      <c r="J7" s="97" t="s">
        <v>57</v>
      </c>
      <c r="K7" s="97"/>
      <c r="L7" s="97"/>
      <c r="M7" s="110"/>
      <c r="N7" s="97" t="s">
        <v>57</v>
      </c>
      <c r="O7" s="97" t="s">
        <v>64</v>
      </c>
      <c r="P7" s="96" t="s">
        <v>65</v>
      </c>
      <c r="Q7" s="97" t="s">
        <v>66</v>
      </c>
      <c r="R7" s="110" t="s">
        <v>67</v>
      </c>
      <c r="S7" s="96" t="s">
        <v>68</v>
      </c>
    </row>
    <row r="8" ht="18" customHeight="1" spans="1:19">
      <c r="A8" s="118">
        <v>1</v>
      </c>
      <c r="B8" s="118" t="s">
        <v>84</v>
      </c>
      <c r="C8" s="119">
        <v>3</v>
      </c>
      <c r="D8" s="119">
        <v>4</v>
      </c>
      <c r="E8" s="118">
        <v>5</v>
      </c>
      <c r="F8" s="118">
        <v>6</v>
      </c>
      <c r="G8" s="118">
        <v>7</v>
      </c>
      <c r="H8" s="118">
        <v>8</v>
      </c>
      <c r="I8" s="118">
        <v>9</v>
      </c>
      <c r="J8" s="118">
        <v>10</v>
      </c>
      <c r="K8" s="118">
        <v>11</v>
      </c>
      <c r="L8" s="118">
        <v>12</v>
      </c>
      <c r="M8" s="118">
        <v>13</v>
      </c>
      <c r="N8" s="118">
        <v>14</v>
      </c>
      <c r="O8" s="118">
        <v>15</v>
      </c>
      <c r="P8" s="118">
        <v>16</v>
      </c>
      <c r="Q8" s="118">
        <v>17</v>
      </c>
      <c r="R8" s="118">
        <v>18</v>
      </c>
      <c r="S8" s="118">
        <v>19</v>
      </c>
    </row>
    <row r="9" ht="21" customHeight="1" spans="1:19">
      <c r="A9" s="120"/>
      <c r="B9" s="121"/>
      <c r="C9" s="121"/>
      <c r="D9" s="122"/>
      <c r="E9" s="122"/>
      <c r="F9" s="122"/>
      <c r="G9" s="123"/>
      <c r="H9" s="84"/>
      <c r="I9" s="84"/>
      <c r="J9" s="84"/>
      <c r="K9" s="84"/>
      <c r="L9" s="84"/>
      <c r="M9" s="84"/>
      <c r="N9" s="84"/>
      <c r="O9" s="84"/>
      <c r="P9" s="84"/>
      <c r="Q9" s="84"/>
      <c r="R9" s="84"/>
      <c r="S9" s="84"/>
    </row>
    <row r="10" ht="21" customHeight="1" spans="1:19">
      <c r="A10" s="101" t="s">
        <v>190</v>
      </c>
      <c r="B10" s="102"/>
      <c r="C10" s="102"/>
      <c r="D10" s="103"/>
      <c r="E10" s="103"/>
      <c r="F10" s="103"/>
      <c r="G10" s="124"/>
      <c r="H10" s="84"/>
      <c r="I10" s="84"/>
      <c r="J10" s="84"/>
      <c r="K10" s="84"/>
      <c r="L10" s="84"/>
      <c r="M10" s="84"/>
      <c r="N10" s="84"/>
      <c r="O10" s="84"/>
      <c r="P10" s="84"/>
      <c r="Q10" s="84"/>
      <c r="R10" s="84"/>
      <c r="S10" s="84"/>
    </row>
    <row r="11" ht="21" customHeight="1" spans="1:19">
      <c r="A11" s="117" t="s">
        <v>505</v>
      </c>
      <c r="B11" s="6"/>
      <c r="C11" s="6"/>
      <c r="D11" s="117"/>
      <c r="E11" s="117"/>
      <c r="F11" s="117"/>
      <c r="G11" s="125"/>
      <c r="H11" s="126"/>
      <c r="I11" s="126"/>
      <c r="J11" s="126"/>
      <c r="K11" s="126"/>
      <c r="L11" s="126"/>
      <c r="M11" s="126"/>
      <c r="N11" s="126"/>
      <c r="O11" s="126"/>
      <c r="P11" s="126"/>
      <c r="Q11" s="126"/>
      <c r="R11" s="126"/>
      <c r="S11" s="126"/>
    </row>
    <row r="12" customHeight="1" spans="1:1">
      <c r="A12" t="s">
        <v>506</v>
      </c>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3"/>
  <sheetViews>
    <sheetView showZeros="0" topLeftCell="E1" workbookViewId="0">
      <pane ySplit="1" topLeftCell="A2" activePane="bottomLeft" state="frozen"/>
      <selection/>
      <selection pane="bottomLeft" activeCell="I23" sqref="I23"/>
    </sheetView>
  </sheetViews>
  <sheetFormatPr defaultColWidth="9.14166666666667" defaultRowHeight="14.25" customHeight="1"/>
  <cols>
    <col min="1" max="3" width="39.1416666666667" customWidth="1"/>
    <col min="4" max="4" width="41.75" customWidth="1"/>
    <col min="5"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2"/>
      <c r="B1" s="2"/>
      <c r="C1" s="2"/>
      <c r="D1" s="2"/>
      <c r="E1" s="2"/>
      <c r="F1" s="2"/>
      <c r="G1" s="2"/>
      <c r="H1" s="2"/>
      <c r="I1" s="2"/>
      <c r="J1" s="2"/>
      <c r="K1" s="2"/>
      <c r="L1" s="2"/>
      <c r="M1" s="2"/>
      <c r="N1" s="2"/>
      <c r="O1" s="2"/>
      <c r="P1" s="2"/>
      <c r="Q1" s="2"/>
      <c r="R1" s="2"/>
      <c r="S1" s="2"/>
      <c r="T1" s="2"/>
    </row>
    <row r="2" ht="16.5" customHeight="1" spans="1:20">
      <c r="A2" s="81"/>
      <c r="B2" s="89"/>
      <c r="C2" s="89"/>
      <c r="D2" s="89"/>
      <c r="E2" s="89"/>
      <c r="F2" s="89"/>
      <c r="G2" s="89"/>
      <c r="H2" s="81"/>
      <c r="I2" s="81"/>
      <c r="J2" s="81"/>
      <c r="K2" s="81"/>
      <c r="L2" s="81"/>
      <c r="M2" s="81"/>
      <c r="N2" s="104"/>
      <c r="O2" s="81"/>
      <c r="P2" s="81"/>
      <c r="Q2" s="89"/>
      <c r="R2" s="81"/>
      <c r="S2" s="113"/>
      <c r="T2" s="113" t="s">
        <v>507</v>
      </c>
    </row>
    <row r="3" ht="41.25" customHeight="1" spans="1:20">
      <c r="A3" s="77" t="str">
        <f>"2025"&amp;"年部门政府购买服务预算表"</f>
        <v>2025年部门政府购买服务预算表</v>
      </c>
      <c r="B3" s="70"/>
      <c r="C3" s="70"/>
      <c r="D3" s="70"/>
      <c r="E3" s="70"/>
      <c r="F3" s="70"/>
      <c r="G3" s="70"/>
      <c r="H3" s="90"/>
      <c r="I3" s="90"/>
      <c r="J3" s="90"/>
      <c r="K3" s="90"/>
      <c r="L3" s="90"/>
      <c r="M3" s="90"/>
      <c r="N3" s="105"/>
      <c r="O3" s="90"/>
      <c r="P3" s="90"/>
      <c r="Q3" s="70"/>
      <c r="R3" s="90"/>
      <c r="S3" s="105"/>
      <c r="T3" s="70"/>
    </row>
    <row r="4" ht="22.5" customHeight="1" spans="1:20">
      <c r="A4" s="78" t="str">
        <f>"单位名称："&amp;"昆明市呈贡区医疗保障局"</f>
        <v>单位名称：昆明市呈贡区医疗保障局</v>
      </c>
      <c r="B4" s="91"/>
      <c r="C4" s="91"/>
      <c r="D4" s="91"/>
      <c r="E4" s="91"/>
      <c r="F4" s="91"/>
      <c r="G4" s="91"/>
      <c r="H4" s="79"/>
      <c r="I4" s="79"/>
      <c r="J4" s="79"/>
      <c r="K4" s="79"/>
      <c r="L4" s="79"/>
      <c r="M4" s="79"/>
      <c r="N4" s="104"/>
      <c r="O4" s="81"/>
      <c r="P4" s="81"/>
      <c r="Q4" s="89"/>
      <c r="R4" s="81"/>
      <c r="S4" s="114"/>
      <c r="T4" s="113" t="s">
        <v>1</v>
      </c>
    </row>
    <row r="5" ht="24" customHeight="1" spans="1:20">
      <c r="A5" s="11" t="s">
        <v>199</v>
      </c>
      <c r="B5" s="92" t="s">
        <v>200</v>
      </c>
      <c r="C5" s="92" t="s">
        <v>495</v>
      </c>
      <c r="D5" s="92" t="s">
        <v>508</v>
      </c>
      <c r="E5" s="92" t="s">
        <v>509</v>
      </c>
      <c r="F5" s="92" t="s">
        <v>510</v>
      </c>
      <c r="G5" s="92" t="s">
        <v>511</v>
      </c>
      <c r="H5" s="93" t="s">
        <v>512</v>
      </c>
      <c r="I5" s="93" t="s">
        <v>513</v>
      </c>
      <c r="J5" s="106" t="s">
        <v>207</v>
      </c>
      <c r="K5" s="106"/>
      <c r="L5" s="106"/>
      <c r="M5" s="106"/>
      <c r="N5" s="107"/>
      <c r="O5" s="106"/>
      <c r="P5" s="106"/>
      <c r="Q5" s="86"/>
      <c r="R5" s="106"/>
      <c r="S5" s="107"/>
      <c r="T5" s="87"/>
    </row>
    <row r="6" ht="24" customHeight="1" spans="1:20">
      <c r="A6" s="16"/>
      <c r="B6" s="94"/>
      <c r="C6" s="94"/>
      <c r="D6" s="94"/>
      <c r="E6" s="94"/>
      <c r="F6" s="94"/>
      <c r="G6" s="94"/>
      <c r="H6" s="95"/>
      <c r="I6" s="95"/>
      <c r="J6" s="95" t="s">
        <v>55</v>
      </c>
      <c r="K6" s="95" t="s">
        <v>58</v>
      </c>
      <c r="L6" s="95" t="s">
        <v>501</v>
      </c>
      <c r="M6" s="95" t="s">
        <v>502</v>
      </c>
      <c r="N6" s="108" t="s">
        <v>503</v>
      </c>
      <c r="O6" s="109" t="s">
        <v>504</v>
      </c>
      <c r="P6" s="109"/>
      <c r="Q6" s="115"/>
      <c r="R6" s="109"/>
      <c r="S6" s="116"/>
      <c r="T6" s="96"/>
    </row>
    <row r="7" ht="54" customHeight="1" spans="1:20">
      <c r="A7" s="19"/>
      <c r="B7" s="96"/>
      <c r="C7" s="96"/>
      <c r="D7" s="96"/>
      <c r="E7" s="96"/>
      <c r="F7" s="96"/>
      <c r="G7" s="96"/>
      <c r="H7" s="97"/>
      <c r="I7" s="97"/>
      <c r="J7" s="97"/>
      <c r="K7" s="97" t="s">
        <v>57</v>
      </c>
      <c r="L7" s="97"/>
      <c r="M7" s="97"/>
      <c r="N7" s="110"/>
      <c r="O7" s="97" t="s">
        <v>57</v>
      </c>
      <c r="P7" s="97" t="s">
        <v>64</v>
      </c>
      <c r="Q7" s="96" t="s">
        <v>65</v>
      </c>
      <c r="R7" s="97" t="s">
        <v>66</v>
      </c>
      <c r="S7" s="110" t="s">
        <v>67</v>
      </c>
      <c r="T7" s="96" t="s">
        <v>68</v>
      </c>
    </row>
    <row r="8" ht="17.25" customHeight="1" spans="1:20">
      <c r="A8" s="20">
        <v>1</v>
      </c>
      <c r="B8" s="96">
        <v>2</v>
      </c>
      <c r="C8" s="20">
        <v>3</v>
      </c>
      <c r="D8" s="20">
        <v>4</v>
      </c>
      <c r="E8" s="96">
        <v>5</v>
      </c>
      <c r="F8" s="20">
        <v>6</v>
      </c>
      <c r="G8" s="20">
        <v>7</v>
      </c>
      <c r="H8" s="96">
        <v>8</v>
      </c>
      <c r="I8" s="20">
        <v>9</v>
      </c>
      <c r="J8" s="20">
        <v>10</v>
      </c>
      <c r="K8" s="96">
        <v>11</v>
      </c>
      <c r="L8" s="20">
        <v>12</v>
      </c>
      <c r="M8" s="20">
        <v>13</v>
      </c>
      <c r="N8" s="96">
        <v>14</v>
      </c>
      <c r="O8" s="20">
        <v>15</v>
      </c>
      <c r="P8" s="20">
        <v>16</v>
      </c>
      <c r="Q8" s="96">
        <v>17</v>
      </c>
      <c r="R8" s="20">
        <v>18</v>
      </c>
      <c r="S8" s="20">
        <v>19</v>
      </c>
      <c r="T8" s="20">
        <v>20</v>
      </c>
    </row>
    <row r="9" s="1" customFormat="1" ht="27" customHeight="1" spans="1:20">
      <c r="A9" s="98" t="s">
        <v>70</v>
      </c>
      <c r="B9" s="99" t="s">
        <v>70</v>
      </c>
      <c r="C9" s="99" t="s">
        <v>296</v>
      </c>
      <c r="D9" s="99" t="s">
        <v>514</v>
      </c>
      <c r="E9" s="99" t="s">
        <v>515</v>
      </c>
      <c r="F9" s="99" t="s">
        <v>77</v>
      </c>
      <c r="G9" s="99" t="s">
        <v>516</v>
      </c>
      <c r="H9" s="100" t="s">
        <v>121</v>
      </c>
      <c r="I9" s="100" t="s">
        <v>517</v>
      </c>
      <c r="J9" s="111">
        <v>147000</v>
      </c>
      <c r="K9" s="111">
        <v>147000</v>
      </c>
      <c r="L9" s="111"/>
      <c r="M9" s="111"/>
      <c r="N9" s="111"/>
      <c r="O9" s="111"/>
      <c r="P9" s="111"/>
      <c r="Q9" s="111"/>
      <c r="R9" s="111"/>
      <c r="S9" s="111"/>
      <c r="T9" s="111"/>
    </row>
    <row r="10" s="1" customFormat="1" ht="21" customHeight="1" spans="1:20">
      <c r="A10" s="98" t="s">
        <v>70</v>
      </c>
      <c r="B10" s="99" t="s">
        <v>70</v>
      </c>
      <c r="C10" s="99" t="s">
        <v>296</v>
      </c>
      <c r="D10" s="99" t="s">
        <v>518</v>
      </c>
      <c r="E10" s="99" t="s">
        <v>519</v>
      </c>
      <c r="F10" s="99" t="s">
        <v>77</v>
      </c>
      <c r="G10" s="99" t="s">
        <v>516</v>
      </c>
      <c r="H10" s="100" t="s">
        <v>121</v>
      </c>
      <c r="I10" s="100" t="s">
        <v>520</v>
      </c>
      <c r="J10" s="111">
        <v>200000</v>
      </c>
      <c r="K10" s="111">
        <v>200000</v>
      </c>
      <c r="L10" s="111"/>
      <c r="M10" s="111"/>
      <c r="N10" s="111"/>
      <c r="O10" s="111"/>
      <c r="P10" s="111"/>
      <c r="Q10" s="111"/>
      <c r="R10" s="111"/>
      <c r="S10" s="111"/>
      <c r="T10" s="111"/>
    </row>
    <row r="11" s="1" customFormat="1" ht="21" customHeight="1" spans="1:20">
      <c r="A11" s="98" t="s">
        <v>70</v>
      </c>
      <c r="B11" s="99" t="s">
        <v>70</v>
      </c>
      <c r="C11" s="99" t="s">
        <v>296</v>
      </c>
      <c r="D11" s="99" t="s">
        <v>521</v>
      </c>
      <c r="E11" s="99" t="s">
        <v>522</v>
      </c>
      <c r="F11" s="99" t="s">
        <v>77</v>
      </c>
      <c r="G11" s="99" t="s">
        <v>516</v>
      </c>
      <c r="H11" s="100" t="s">
        <v>121</v>
      </c>
      <c r="I11" s="100" t="s">
        <v>521</v>
      </c>
      <c r="J11" s="111">
        <v>67000</v>
      </c>
      <c r="K11" s="111">
        <v>67000</v>
      </c>
      <c r="L11" s="111"/>
      <c r="M11" s="111"/>
      <c r="N11" s="111"/>
      <c r="O11" s="111"/>
      <c r="P11" s="111"/>
      <c r="Q11" s="111"/>
      <c r="R11" s="111"/>
      <c r="S11" s="111"/>
      <c r="T11" s="111"/>
    </row>
    <row r="12" s="1" customFormat="1" ht="21" customHeight="1" spans="1:20">
      <c r="A12" s="98" t="s">
        <v>70</v>
      </c>
      <c r="B12" s="99" t="s">
        <v>70</v>
      </c>
      <c r="C12" s="99" t="s">
        <v>302</v>
      </c>
      <c r="D12" s="99" t="s">
        <v>523</v>
      </c>
      <c r="E12" s="99" t="s">
        <v>524</v>
      </c>
      <c r="F12" s="99" t="s">
        <v>77</v>
      </c>
      <c r="G12" s="99" t="s">
        <v>516</v>
      </c>
      <c r="H12" s="100" t="s">
        <v>121</v>
      </c>
      <c r="I12" s="100" t="s">
        <v>523</v>
      </c>
      <c r="J12" s="111">
        <v>20000</v>
      </c>
      <c r="K12" s="111">
        <v>20000</v>
      </c>
      <c r="L12" s="111"/>
      <c r="M12" s="111"/>
      <c r="N12" s="111"/>
      <c r="O12" s="111"/>
      <c r="P12" s="111"/>
      <c r="Q12" s="111"/>
      <c r="R12" s="111"/>
      <c r="S12" s="111"/>
      <c r="T12" s="111"/>
    </row>
    <row r="13" ht="21" customHeight="1" spans="1:20">
      <c r="A13" s="101" t="s">
        <v>190</v>
      </c>
      <c r="B13" s="102"/>
      <c r="C13" s="102"/>
      <c r="D13" s="102"/>
      <c r="E13" s="102"/>
      <c r="F13" s="102"/>
      <c r="G13" s="102"/>
      <c r="H13" s="103"/>
      <c r="I13" s="112"/>
      <c r="J13" s="111">
        <v>434000</v>
      </c>
      <c r="K13" s="111">
        <v>434000</v>
      </c>
      <c r="L13" s="84"/>
      <c r="M13" s="84"/>
      <c r="N13" s="84"/>
      <c r="O13" s="84"/>
      <c r="P13" s="84"/>
      <c r="Q13" s="84"/>
      <c r="R13" s="84"/>
      <c r="S13" s="84"/>
      <c r="T13" s="84"/>
    </row>
  </sheetData>
  <mergeCells count="19">
    <mergeCell ref="A3:T3"/>
    <mergeCell ref="A4:I4"/>
    <mergeCell ref="J5:T5"/>
    <mergeCell ref="O6:T6"/>
    <mergeCell ref="A13:I13"/>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8" sqref="A18"/>
    </sheetView>
  </sheetViews>
  <sheetFormatPr defaultColWidth="9.14166666666667" defaultRowHeight="14.25" customHeight="1"/>
  <cols>
    <col min="1" max="1" width="37.7" customWidth="1"/>
    <col min="2" max="24" width="20"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7.25" customHeight="1" spans="4:24">
      <c r="D2" s="76"/>
      <c r="W2" s="4"/>
      <c r="X2" s="4" t="s">
        <v>525</v>
      </c>
    </row>
    <row r="3" ht="41.25" customHeight="1" spans="1:24">
      <c r="A3" s="77" t="str">
        <f>"2025"&amp;"年对下转移支付预算表"</f>
        <v>2025年对下转移支付预算表</v>
      </c>
      <c r="B3" s="5"/>
      <c r="C3" s="5"/>
      <c r="D3" s="5"/>
      <c r="E3" s="5"/>
      <c r="F3" s="5"/>
      <c r="G3" s="5"/>
      <c r="H3" s="5"/>
      <c r="I3" s="5"/>
      <c r="J3" s="5"/>
      <c r="K3" s="5"/>
      <c r="L3" s="5"/>
      <c r="M3" s="5"/>
      <c r="N3" s="5"/>
      <c r="O3" s="5"/>
      <c r="P3" s="5"/>
      <c r="Q3" s="5"/>
      <c r="R3" s="5"/>
      <c r="S3" s="5"/>
      <c r="T3" s="5"/>
      <c r="U3" s="5"/>
      <c r="V3" s="5"/>
      <c r="W3" s="70"/>
      <c r="X3" s="70"/>
    </row>
    <row r="4" ht="18" customHeight="1" spans="1:24">
      <c r="A4" s="78" t="str">
        <f>"单位名称："&amp;"昆明市呈贡区医疗保障局"</f>
        <v>单位名称：昆明市呈贡区医疗保障局</v>
      </c>
      <c r="B4" s="79"/>
      <c r="C4" s="79"/>
      <c r="D4" s="80"/>
      <c r="E4" s="81"/>
      <c r="F4" s="81"/>
      <c r="G4" s="81"/>
      <c r="H4" s="81"/>
      <c r="I4" s="81"/>
      <c r="W4" s="9"/>
      <c r="X4" s="9" t="s">
        <v>1</v>
      </c>
    </row>
    <row r="5" ht="19.5" customHeight="1" spans="1:24">
      <c r="A5" s="30" t="s">
        <v>526</v>
      </c>
      <c r="B5" s="12" t="s">
        <v>207</v>
      </c>
      <c r="C5" s="13"/>
      <c r="D5" s="13"/>
      <c r="E5" s="12" t="s">
        <v>527</v>
      </c>
      <c r="F5" s="13"/>
      <c r="G5" s="13"/>
      <c r="H5" s="13"/>
      <c r="I5" s="13"/>
      <c r="J5" s="13"/>
      <c r="K5" s="13"/>
      <c r="L5" s="13"/>
      <c r="M5" s="13"/>
      <c r="N5" s="13"/>
      <c r="O5" s="13"/>
      <c r="P5" s="13"/>
      <c r="Q5" s="13"/>
      <c r="R5" s="13"/>
      <c r="S5" s="13"/>
      <c r="T5" s="13"/>
      <c r="U5" s="13"/>
      <c r="V5" s="13"/>
      <c r="W5" s="86"/>
      <c r="X5" s="87"/>
    </row>
    <row r="6" ht="40.5" customHeight="1" spans="1:24">
      <c r="A6" s="20"/>
      <c r="B6" s="31" t="s">
        <v>55</v>
      </c>
      <c r="C6" s="11" t="s">
        <v>58</v>
      </c>
      <c r="D6" s="82" t="s">
        <v>501</v>
      </c>
      <c r="E6" s="51" t="s">
        <v>528</v>
      </c>
      <c r="F6" s="51" t="s">
        <v>529</v>
      </c>
      <c r="G6" s="51" t="s">
        <v>530</v>
      </c>
      <c r="H6" s="51" t="s">
        <v>531</v>
      </c>
      <c r="I6" s="51" t="s">
        <v>532</v>
      </c>
      <c r="J6" s="51" t="s">
        <v>533</v>
      </c>
      <c r="K6" s="51" t="s">
        <v>534</v>
      </c>
      <c r="L6" s="51" t="s">
        <v>535</v>
      </c>
      <c r="M6" s="51" t="s">
        <v>536</v>
      </c>
      <c r="N6" s="51" t="s">
        <v>537</v>
      </c>
      <c r="O6" s="51" t="s">
        <v>538</v>
      </c>
      <c r="P6" s="51" t="s">
        <v>539</v>
      </c>
      <c r="Q6" s="51" t="s">
        <v>540</v>
      </c>
      <c r="R6" s="51" t="s">
        <v>541</v>
      </c>
      <c r="S6" s="51" t="s">
        <v>542</v>
      </c>
      <c r="T6" s="51" t="s">
        <v>543</v>
      </c>
      <c r="U6" s="51" t="s">
        <v>544</v>
      </c>
      <c r="V6" s="51" t="s">
        <v>545</v>
      </c>
      <c r="W6" s="51" t="s">
        <v>546</v>
      </c>
      <c r="X6" s="88" t="s">
        <v>547</v>
      </c>
    </row>
    <row r="7" ht="19.5" customHeight="1" spans="1:24">
      <c r="A7" s="21">
        <v>1</v>
      </c>
      <c r="B7" s="21">
        <v>2</v>
      </c>
      <c r="C7" s="21">
        <v>3</v>
      </c>
      <c r="D7" s="83">
        <v>4</v>
      </c>
      <c r="E7" s="39">
        <v>5</v>
      </c>
      <c r="F7" s="21">
        <v>6</v>
      </c>
      <c r="G7" s="21">
        <v>7</v>
      </c>
      <c r="H7" s="83">
        <v>8</v>
      </c>
      <c r="I7" s="21">
        <v>9</v>
      </c>
      <c r="J7" s="21">
        <v>10</v>
      </c>
      <c r="K7" s="21">
        <v>11</v>
      </c>
      <c r="L7" s="83">
        <v>12</v>
      </c>
      <c r="M7" s="21">
        <v>13</v>
      </c>
      <c r="N7" s="21">
        <v>14</v>
      </c>
      <c r="O7" s="21">
        <v>15</v>
      </c>
      <c r="P7" s="83">
        <v>16</v>
      </c>
      <c r="Q7" s="21">
        <v>17</v>
      </c>
      <c r="R7" s="21">
        <v>18</v>
      </c>
      <c r="S7" s="21">
        <v>19</v>
      </c>
      <c r="T7" s="83">
        <v>20</v>
      </c>
      <c r="U7" s="83">
        <v>21</v>
      </c>
      <c r="V7" s="83">
        <v>22</v>
      </c>
      <c r="W7" s="39">
        <v>23</v>
      </c>
      <c r="X7" s="39">
        <v>24</v>
      </c>
    </row>
    <row r="8" ht="19.5" customHeight="1" spans="1:24">
      <c r="A8" s="32"/>
      <c r="B8" s="84"/>
      <c r="C8" s="84"/>
      <c r="D8" s="84"/>
      <c r="E8" s="84"/>
      <c r="F8" s="84"/>
      <c r="G8" s="84"/>
      <c r="H8" s="84"/>
      <c r="I8" s="84"/>
      <c r="J8" s="84"/>
      <c r="K8" s="84"/>
      <c r="L8" s="84"/>
      <c r="M8" s="84"/>
      <c r="N8" s="84"/>
      <c r="O8" s="84"/>
      <c r="P8" s="84"/>
      <c r="Q8" s="84"/>
      <c r="R8" s="84"/>
      <c r="S8" s="84"/>
      <c r="T8" s="84"/>
      <c r="U8" s="84"/>
      <c r="V8" s="84"/>
      <c r="W8" s="84"/>
      <c r="X8" s="84"/>
    </row>
    <row r="9" ht="19.5" customHeight="1" spans="1:24">
      <c r="A9" s="73"/>
      <c r="B9" s="84"/>
      <c r="C9" s="84"/>
      <c r="D9" s="84"/>
      <c r="E9" s="84"/>
      <c r="F9" s="84"/>
      <c r="G9" s="84"/>
      <c r="H9" s="84"/>
      <c r="I9" s="84"/>
      <c r="J9" s="84"/>
      <c r="K9" s="84"/>
      <c r="L9" s="84"/>
      <c r="M9" s="84"/>
      <c r="N9" s="84"/>
      <c r="O9" s="84"/>
      <c r="P9" s="84"/>
      <c r="Q9" s="84"/>
      <c r="R9" s="84"/>
      <c r="S9" s="84"/>
      <c r="T9" s="84"/>
      <c r="U9" s="84"/>
      <c r="V9" s="84"/>
      <c r="W9" s="84"/>
      <c r="X9" s="84"/>
    </row>
    <row r="10" customHeight="1" spans="1:1">
      <c r="A10" s="85" t="s">
        <v>548</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2"/>
      <c r="B1" s="2"/>
      <c r="C1" s="2"/>
      <c r="D1" s="2"/>
      <c r="E1" s="2"/>
      <c r="F1" s="2"/>
      <c r="G1" s="2"/>
      <c r="H1" s="2"/>
      <c r="I1" s="2"/>
      <c r="J1" s="2"/>
    </row>
    <row r="2" ht="16.5" customHeight="1" spans="10:10">
      <c r="J2" s="4" t="s">
        <v>549</v>
      </c>
    </row>
    <row r="3" ht="41.25" customHeight="1" spans="1:10">
      <c r="A3" s="69" t="str">
        <f>"2025"&amp;"年对下转移支付绩效目标表"</f>
        <v>2025年对下转移支付绩效目标表</v>
      </c>
      <c r="B3" s="5"/>
      <c r="C3" s="5"/>
      <c r="D3" s="5"/>
      <c r="E3" s="5"/>
      <c r="F3" s="70"/>
      <c r="G3" s="5"/>
      <c r="H3" s="70"/>
      <c r="I3" s="70"/>
      <c r="J3" s="5"/>
    </row>
    <row r="4" ht="17.25" customHeight="1" spans="1:1">
      <c r="A4" s="6" t="str">
        <f>"单位名称："&amp;"昆明市呈贡区医疗保障局"</f>
        <v>单位名称：昆明市呈贡区医疗保障局</v>
      </c>
    </row>
    <row r="5" ht="44.25" customHeight="1" spans="1:10">
      <c r="A5" s="71" t="s">
        <v>526</v>
      </c>
      <c r="B5" s="71" t="s">
        <v>315</v>
      </c>
      <c r="C5" s="71" t="s">
        <v>316</v>
      </c>
      <c r="D5" s="71" t="s">
        <v>317</v>
      </c>
      <c r="E5" s="71" t="s">
        <v>318</v>
      </c>
      <c r="F5" s="72" t="s">
        <v>319</v>
      </c>
      <c r="G5" s="71" t="s">
        <v>320</v>
      </c>
      <c r="H5" s="72" t="s">
        <v>321</v>
      </c>
      <c r="I5" s="72" t="s">
        <v>322</v>
      </c>
      <c r="J5" s="71" t="s">
        <v>323</v>
      </c>
    </row>
    <row r="6" ht="14.25" customHeight="1" spans="1:10">
      <c r="A6" s="71">
        <v>1</v>
      </c>
      <c r="B6" s="71">
        <v>2</v>
      </c>
      <c r="C6" s="71">
        <v>3</v>
      </c>
      <c r="D6" s="71">
        <v>4</v>
      </c>
      <c r="E6" s="71">
        <v>5</v>
      </c>
      <c r="F6" s="72">
        <v>6</v>
      </c>
      <c r="G6" s="71">
        <v>7</v>
      </c>
      <c r="H6" s="72">
        <v>8</v>
      </c>
      <c r="I6" s="72">
        <v>9</v>
      </c>
      <c r="J6" s="71">
        <v>10</v>
      </c>
    </row>
    <row r="7" ht="42" customHeight="1" spans="1:10">
      <c r="A7" s="32"/>
      <c r="B7" s="73"/>
      <c r="C7" s="73"/>
      <c r="D7" s="73"/>
      <c r="E7" s="74"/>
      <c r="F7" s="75"/>
      <c r="G7" s="74"/>
      <c r="H7" s="75"/>
      <c r="I7" s="75"/>
      <c r="J7" s="74"/>
    </row>
    <row r="8" ht="42" customHeight="1" spans="1:10">
      <c r="A8" s="32"/>
      <c r="B8" s="33"/>
      <c r="C8" s="33"/>
      <c r="D8" s="33"/>
      <c r="E8" s="32"/>
      <c r="F8" s="33"/>
      <c r="G8" s="32"/>
      <c r="H8" s="33"/>
      <c r="I8" s="33"/>
      <c r="J8" s="32"/>
    </row>
    <row r="9" ht="15" customHeight="1" spans="1:1">
      <c r="A9" t="s">
        <v>550</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C18" sqref="C18"/>
    </sheetView>
  </sheetViews>
  <sheetFormatPr defaultColWidth="10.425" defaultRowHeight="14.25" customHeight="1"/>
  <cols>
    <col min="1" max="3" width="33.7" customWidth="1"/>
    <col min="4" max="4" width="45.575" customWidth="1"/>
    <col min="5" max="5" width="27.575" customWidth="1"/>
    <col min="6" max="6" width="21.7166666666667" customWidth="1"/>
    <col min="7" max="9" width="26.2833333333333" customWidth="1"/>
  </cols>
  <sheetData>
    <row r="1" customHeight="1" spans="1:9">
      <c r="A1" s="2"/>
      <c r="B1" s="2"/>
      <c r="C1" s="2"/>
      <c r="D1" s="2"/>
      <c r="E1" s="2"/>
      <c r="F1" s="2"/>
      <c r="G1" s="2"/>
      <c r="H1" s="2"/>
      <c r="I1" s="2"/>
    </row>
    <row r="2" customHeight="1" spans="1:9">
      <c r="A2" s="41" t="s">
        <v>551</v>
      </c>
      <c r="B2" s="42"/>
      <c r="C2" s="42"/>
      <c r="D2" s="43"/>
      <c r="E2" s="43"/>
      <c r="F2" s="43"/>
      <c r="G2" s="42"/>
      <c r="H2" s="42"/>
      <c r="I2" s="43"/>
    </row>
    <row r="3" ht="41.25" customHeight="1" spans="1:9">
      <c r="A3" s="44" t="str">
        <f>"2025"&amp;"年新增资产配置预算表"</f>
        <v>2025年新增资产配置预算表</v>
      </c>
      <c r="B3" s="45"/>
      <c r="C3" s="45"/>
      <c r="D3" s="46"/>
      <c r="E3" s="46"/>
      <c r="F3" s="46"/>
      <c r="G3" s="45"/>
      <c r="H3" s="45"/>
      <c r="I3" s="46"/>
    </row>
    <row r="4" customHeight="1" spans="1:9">
      <c r="A4" s="47" t="str">
        <f>"单位名称："&amp;"昆明市呈贡区医疗保障局"</f>
        <v>单位名称：昆明市呈贡区医疗保障局</v>
      </c>
      <c r="B4" s="48"/>
      <c r="C4" s="48"/>
      <c r="D4" s="49"/>
      <c r="F4" s="46"/>
      <c r="G4" s="45"/>
      <c r="H4" s="45"/>
      <c r="I4" s="68" t="s">
        <v>1</v>
      </c>
    </row>
    <row r="5" ht="28.5" customHeight="1" spans="1:9">
      <c r="A5" s="50" t="s">
        <v>199</v>
      </c>
      <c r="B5" s="51" t="s">
        <v>200</v>
      </c>
      <c r="C5" s="52" t="s">
        <v>552</v>
      </c>
      <c r="D5" s="50" t="s">
        <v>553</v>
      </c>
      <c r="E5" s="50" t="s">
        <v>554</v>
      </c>
      <c r="F5" s="50" t="s">
        <v>555</v>
      </c>
      <c r="G5" s="51" t="s">
        <v>556</v>
      </c>
      <c r="H5" s="39"/>
      <c r="I5" s="50"/>
    </row>
    <row r="6" ht="21" customHeight="1" spans="1:9">
      <c r="A6" s="52"/>
      <c r="B6" s="53"/>
      <c r="C6" s="53"/>
      <c r="D6" s="54"/>
      <c r="E6" s="53"/>
      <c r="F6" s="53"/>
      <c r="G6" s="51" t="s">
        <v>499</v>
      </c>
      <c r="H6" s="51" t="s">
        <v>557</v>
      </c>
      <c r="I6" s="51" t="s">
        <v>558</v>
      </c>
    </row>
    <row r="7" ht="17.25" customHeight="1" spans="1:9">
      <c r="A7" s="55" t="s">
        <v>83</v>
      </c>
      <c r="B7" s="56"/>
      <c r="C7" s="57" t="s">
        <v>84</v>
      </c>
      <c r="D7" s="55" t="s">
        <v>85</v>
      </c>
      <c r="E7" s="58" t="s">
        <v>86</v>
      </c>
      <c r="F7" s="55" t="s">
        <v>87</v>
      </c>
      <c r="G7" s="57" t="s">
        <v>88</v>
      </c>
      <c r="H7" s="59" t="s">
        <v>89</v>
      </c>
      <c r="I7" s="58" t="s">
        <v>90</v>
      </c>
    </row>
    <row r="8" ht="19.5" customHeight="1" spans="1:9">
      <c r="A8" s="60"/>
      <c r="B8" s="35"/>
      <c r="C8" s="35"/>
      <c r="D8" s="32"/>
      <c r="E8" s="33"/>
      <c r="F8" s="59"/>
      <c r="G8" s="61"/>
      <c r="H8" s="62"/>
      <c r="I8" s="62"/>
    </row>
    <row r="9" ht="19.5" customHeight="1" spans="1:9">
      <c r="A9" s="63" t="s">
        <v>55</v>
      </c>
      <c r="B9" s="64"/>
      <c r="C9" s="64"/>
      <c r="D9" s="65"/>
      <c r="E9" s="66"/>
      <c r="F9" s="66"/>
      <c r="G9" s="61"/>
      <c r="H9" s="62"/>
      <c r="I9" s="62"/>
    </row>
    <row r="10" customHeight="1" spans="1:1">
      <c r="A10" s="67" t="s">
        <v>559</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22" sqref="C2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166666666667" customWidth="1"/>
    <col min="6" max="6" width="9.85" customWidth="1"/>
    <col min="7" max="7" width="17.7166666666667" customWidth="1"/>
    <col min="8" max="11" width="23.1416666666667" customWidth="1"/>
  </cols>
  <sheetData>
    <row r="1" customHeight="1" spans="1:11">
      <c r="A1" s="2"/>
      <c r="B1" s="2"/>
      <c r="C1" s="2"/>
      <c r="D1" s="2"/>
      <c r="E1" s="2"/>
      <c r="F1" s="2"/>
      <c r="G1" s="2"/>
      <c r="H1" s="2"/>
      <c r="I1" s="2"/>
      <c r="J1" s="2"/>
      <c r="K1" s="2"/>
    </row>
    <row r="2" customHeight="1" spans="4:11">
      <c r="D2" s="3"/>
      <c r="E2" s="3"/>
      <c r="F2" s="3"/>
      <c r="G2" s="3"/>
      <c r="K2" s="4" t="s">
        <v>560</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"单位名称："&amp;"昆明市呈贡区医疗保障局"</f>
        <v>单位名称：昆明市呈贡区医疗保障局</v>
      </c>
      <c r="B4" s="7"/>
      <c r="C4" s="7"/>
      <c r="D4" s="7"/>
      <c r="E4" s="7"/>
      <c r="F4" s="7"/>
      <c r="G4" s="7"/>
      <c r="H4" s="8"/>
      <c r="I4" s="8"/>
      <c r="J4" s="8"/>
      <c r="K4" s="9" t="s">
        <v>1</v>
      </c>
    </row>
    <row r="5" ht="21.75" customHeight="1" spans="1:11">
      <c r="A5" s="10" t="s">
        <v>282</v>
      </c>
      <c r="B5" s="10" t="s">
        <v>202</v>
      </c>
      <c r="C5" s="10" t="s">
        <v>283</v>
      </c>
      <c r="D5" s="11" t="s">
        <v>203</v>
      </c>
      <c r="E5" s="11" t="s">
        <v>204</v>
      </c>
      <c r="F5" s="11" t="s">
        <v>284</v>
      </c>
      <c r="G5" s="11" t="s">
        <v>285</v>
      </c>
      <c r="H5" s="30" t="s">
        <v>55</v>
      </c>
      <c r="I5" s="12" t="s">
        <v>561</v>
      </c>
      <c r="J5" s="13"/>
      <c r="K5" s="14"/>
    </row>
    <row r="6" ht="21.75" customHeight="1" spans="1:11">
      <c r="A6" s="15"/>
      <c r="B6" s="15"/>
      <c r="C6" s="15"/>
      <c r="D6" s="16"/>
      <c r="E6" s="16"/>
      <c r="F6" s="16"/>
      <c r="G6" s="16"/>
      <c r="H6" s="31"/>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9">
        <v>10</v>
      </c>
      <c r="K8" s="39">
        <v>11</v>
      </c>
    </row>
    <row r="9" ht="18.75" customHeight="1" spans="1:11">
      <c r="A9" s="32"/>
      <c r="B9" s="33"/>
      <c r="C9" s="32"/>
      <c r="D9" s="32"/>
      <c r="E9" s="32"/>
      <c r="F9" s="32"/>
      <c r="G9" s="32"/>
      <c r="H9" s="34"/>
      <c r="I9" s="40"/>
      <c r="J9" s="40"/>
      <c r="K9" s="34"/>
    </row>
    <row r="10" ht="18.75" customHeight="1" spans="1:11">
      <c r="A10" s="35"/>
      <c r="B10" s="33"/>
      <c r="C10" s="33"/>
      <c r="D10" s="33"/>
      <c r="E10" s="33"/>
      <c r="F10" s="33"/>
      <c r="G10" s="33"/>
      <c r="H10" s="29"/>
      <c r="I10" s="29"/>
      <c r="J10" s="29"/>
      <c r="K10" s="34"/>
    </row>
    <row r="11" ht="18.75" customHeight="1" spans="1:11">
      <c r="A11" s="36" t="s">
        <v>190</v>
      </c>
      <c r="B11" s="37"/>
      <c r="C11" s="37"/>
      <c r="D11" s="37"/>
      <c r="E11" s="37"/>
      <c r="F11" s="37"/>
      <c r="G11" s="38"/>
      <c r="H11" s="29"/>
      <c r="I11" s="29"/>
      <c r="J11" s="29"/>
      <c r="K11" s="34"/>
    </row>
    <row r="12" ht="17" customHeight="1" spans="1:1">
      <c r="A12" t="s">
        <v>562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0"/>
  <sheetViews>
    <sheetView showZeros="0" tabSelected="1" workbookViewId="0">
      <pane ySplit="1" topLeftCell="A2" activePane="bottomLeft" state="frozen"/>
      <selection/>
      <selection pane="bottomLeft" activeCell="G30" sqref="G30"/>
    </sheetView>
  </sheetViews>
  <sheetFormatPr defaultColWidth="9.14166666666667" defaultRowHeight="14.25" customHeight="1" outlineLevelCol="6"/>
  <cols>
    <col min="1" max="1" width="35.2833333333333" customWidth="1"/>
    <col min="2" max="2" width="28" customWidth="1"/>
    <col min="3" max="3" width="29" customWidth="1"/>
    <col min="4" max="4" width="28" customWidth="1"/>
    <col min="5" max="7" width="23.85" customWidth="1"/>
  </cols>
  <sheetData>
    <row r="1" customHeight="1" spans="1:7">
      <c r="A1" s="2"/>
      <c r="B1" s="2"/>
      <c r="C1" s="2"/>
      <c r="D1" s="2"/>
      <c r="E1" s="2"/>
      <c r="F1" s="2"/>
      <c r="G1" s="2"/>
    </row>
    <row r="2" ht="13.5" customHeight="1" spans="4:7">
      <c r="D2" s="3"/>
      <c r="G2" s="4" t="s">
        <v>563</v>
      </c>
    </row>
    <row r="3" ht="41.25" customHeight="1" spans="1:7">
      <c r="A3" s="5" t="str">
        <f>"2025"&amp;"年部门项目中期规划预算表"</f>
        <v>2025年部门项目中期规划预算表</v>
      </c>
      <c r="B3" s="5"/>
      <c r="C3" s="5"/>
      <c r="D3" s="5"/>
      <c r="E3" s="5"/>
      <c r="F3" s="5"/>
      <c r="G3" s="5"/>
    </row>
    <row r="4" ht="13.5" customHeight="1" spans="1:7">
      <c r="A4" s="6" t="str">
        <f>"单位名称："&amp;"昆明市呈贡区医疗保障局"</f>
        <v>单位名称：昆明市呈贡区医疗保障局</v>
      </c>
      <c r="B4" s="7"/>
      <c r="C4" s="7"/>
      <c r="D4" s="7"/>
      <c r="E4" s="8"/>
      <c r="F4" s="8"/>
      <c r="G4" s="9" t="s">
        <v>1</v>
      </c>
    </row>
    <row r="5" ht="21.75" customHeight="1" spans="1:7">
      <c r="A5" s="10" t="s">
        <v>283</v>
      </c>
      <c r="B5" s="10" t="s">
        <v>282</v>
      </c>
      <c r="C5" s="10" t="s">
        <v>202</v>
      </c>
      <c r="D5" s="11" t="s">
        <v>564</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s="1" customFormat="1" ht="17.25" customHeight="1" spans="1:7">
      <c r="A9" s="22" t="s">
        <v>70</v>
      </c>
      <c r="B9" s="23"/>
      <c r="C9" s="23"/>
      <c r="D9" s="22"/>
      <c r="E9" s="24">
        <v>25300000</v>
      </c>
      <c r="F9" s="24"/>
      <c r="G9" s="24"/>
    </row>
    <row r="10" s="1" customFormat="1" ht="18.75" customHeight="1" spans="1:7">
      <c r="A10" s="22"/>
      <c r="B10" s="22" t="s">
        <v>565</v>
      </c>
      <c r="C10" s="22" t="s">
        <v>290</v>
      </c>
      <c r="D10" s="22" t="s">
        <v>566</v>
      </c>
      <c r="E10" s="24">
        <v>17000</v>
      </c>
      <c r="F10" s="24"/>
      <c r="G10" s="24"/>
    </row>
    <row r="11" s="1" customFormat="1" ht="18.75" customHeight="1" spans="1:7">
      <c r="A11" s="25"/>
      <c r="B11" s="22" t="s">
        <v>565</v>
      </c>
      <c r="C11" s="22" t="s">
        <v>292</v>
      </c>
      <c r="D11" s="22" t="s">
        <v>566</v>
      </c>
      <c r="E11" s="24">
        <v>430000</v>
      </c>
      <c r="F11" s="24"/>
      <c r="G11" s="24"/>
    </row>
    <row r="12" s="1" customFormat="1" ht="18.75" customHeight="1" spans="1:7">
      <c r="A12" s="25"/>
      <c r="B12" s="22" t="s">
        <v>565</v>
      </c>
      <c r="C12" s="22" t="s">
        <v>294</v>
      </c>
      <c r="D12" s="22" t="s">
        <v>566</v>
      </c>
      <c r="E12" s="24">
        <v>385895.37</v>
      </c>
      <c r="F12" s="24"/>
      <c r="G12" s="24"/>
    </row>
    <row r="13" s="1" customFormat="1" ht="18.75" customHeight="1" spans="1:7">
      <c r="A13" s="25"/>
      <c r="B13" s="22" t="s">
        <v>565</v>
      </c>
      <c r="C13" s="22" t="s">
        <v>296</v>
      </c>
      <c r="D13" s="22" t="s">
        <v>566</v>
      </c>
      <c r="E13" s="24">
        <v>420008.77</v>
      </c>
      <c r="F13" s="24"/>
      <c r="G13" s="24"/>
    </row>
    <row r="14" s="1" customFormat="1" ht="18.75" customHeight="1" spans="1:7">
      <c r="A14" s="25"/>
      <c r="B14" s="22" t="s">
        <v>565</v>
      </c>
      <c r="C14" s="22" t="s">
        <v>300</v>
      </c>
      <c r="D14" s="22" t="s">
        <v>566</v>
      </c>
      <c r="E14" s="24">
        <v>96960</v>
      </c>
      <c r="F14" s="24"/>
      <c r="G14" s="24"/>
    </row>
    <row r="15" s="1" customFormat="1" ht="18.75" customHeight="1" spans="1:7">
      <c r="A15" s="25"/>
      <c r="B15" s="22" t="s">
        <v>565</v>
      </c>
      <c r="C15" s="22" t="s">
        <v>302</v>
      </c>
      <c r="D15" s="22" t="s">
        <v>566</v>
      </c>
      <c r="E15" s="24">
        <v>152295</v>
      </c>
      <c r="F15" s="24"/>
      <c r="G15" s="24"/>
    </row>
    <row r="16" s="1" customFormat="1" ht="18.75" customHeight="1" spans="1:7">
      <c r="A16" s="25"/>
      <c r="B16" s="22" t="s">
        <v>567</v>
      </c>
      <c r="C16" s="22" t="s">
        <v>305</v>
      </c>
      <c r="D16" s="22" t="s">
        <v>566</v>
      </c>
      <c r="E16" s="24">
        <v>18270000</v>
      </c>
      <c r="F16" s="24"/>
      <c r="G16" s="24"/>
    </row>
    <row r="17" s="1" customFormat="1" ht="18.75" customHeight="1" spans="1:7">
      <c r="A17" s="25"/>
      <c r="B17" s="22" t="s">
        <v>567</v>
      </c>
      <c r="C17" s="22" t="s">
        <v>307</v>
      </c>
      <c r="D17" s="22" t="s">
        <v>566</v>
      </c>
      <c r="E17" s="24">
        <v>293840.86</v>
      </c>
      <c r="F17" s="24"/>
      <c r="G17" s="24"/>
    </row>
    <row r="18" s="1" customFormat="1" ht="18.75" customHeight="1" spans="1:7">
      <c r="A18" s="25"/>
      <c r="B18" s="22" t="s">
        <v>568</v>
      </c>
      <c r="C18" s="22" t="s">
        <v>311</v>
      </c>
      <c r="D18" s="22" t="s">
        <v>566</v>
      </c>
      <c r="E18" s="24">
        <v>14000</v>
      </c>
      <c r="F18" s="24"/>
      <c r="G18" s="24"/>
    </row>
    <row r="19" s="1" customFormat="1" ht="30" customHeight="1" spans="1:7">
      <c r="A19" s="25"/>
      <c r="B19" s="22" t="s">
        <v>568</v>
      </c>
      <c r="C19" s="22" t="s">
        <v>313</v>
      </c>
      <c r="D19" s="22" t="s">
        <v>566</v>
      </c>
      <c r="E19" s="24">
        <v>5220000</v>
      </c>
      <c r="F19" s="24"/>
      <c r="G19" s="24"/>
    </row>
    <row r="20" ht="18.75" customHeight="1" spans="1:7">
      <c r="A20" s="26" t="s">
        <v>55</v>
      </c>
      <c r="B20" s="27" t="s">
        <v>569</v>
      </c>
      <c r="C20" s="27"/>
      <c r="D20" s="28"/>
      <c r="E20" s="24">
        <v>25300000</v>
      </c>
      <c r="F20" s="29"/>
      <c r="G20" s="29"/>
    </row>
  </sheetData>
  <mergeCells count="11">
    <mergeCell ref="A3:G3"/>
    <mergeCell ref="A4:D4"/>
    <mergeCell ref="E5:G5"/>
    <mergeCell ref="A20:D20"/>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张颖</cp:lastModifiedBy>
  <dcterms:created xsi:type="dcterms:W3CDTF">2025-02-06T07:09:00Z</dcterms:created>
  <dcterms:modified xsi:type="dcterms:W3CDTF">2025-03-18T02:39:28Z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387109AFC57B4E83B75074D8A5DEC730_13</vt:lpwstr>
  </property>
  <property fmtid="{D5CDD505-2E9C-101B-9397-08002B2CF9AE}" pid="3" name="KSOProductBuildVer">
    <vt:lpwstr>2052-12.1.0.17827</vt:lpwstr>
  </property>
</Properties>
</file>