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1370" windowHeight="9105" tabRatio="894" activeTab="3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0">'财务收支预算总表01-1'!$A:$A,'财务收支预算总表01-1'!$1:$1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25725"/>
</workbook>
</file>

<file path=xl/calcChain.xml><?xml version="1.0" encoding="utf-8"?>
<calcChain xmlns="http://schemas.openxmlformats.org/spreadsheetml/2006/main">
  <c r="G12" i="17"/>
  <c r="F12"/>
  <c r="E12"/>
  <c r="A4"/>
  <c r="A4" i="16"/>
  <c r="A4" i="11"/>
  <c r="I13" i="8"/>
  <c r="J13"/>
  <c r="A4" i="7"/>
  <c r="A4" i="15"/>
  <c r="A4" i="14"/>
  <c r="A4" i="13"/>
  <c r="A4" i="12"/>
  <c r="A4" i="10"/>
  <c r="A4" i="9"/>
  <c r="A4" i="8"/>
  <c r="A4" i="6"/>
  <c r="A4" i="5"/>
  <c r="A4" i="4"/>
  <c r="A4" i="3"/>
  <c r="A4" i="2"/>
  <c r="A4" i="1"/>
  <c r="G6" i="17"/>
  <c r="F6"/>
  <c r="E6"/>
  <c r="A3"/>
  <c r="A3" i="16"/>
  <c r="A3" i="15"/>
  <c r="A3" i="14"/>
  <c r="A3" i="13"/>
  <c r="A3" i="12"/>
  <c r="A3" i="11"/>
  <c r="A3" i="10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<sst xmlns="http://schemas.openxmlformats.org/spreadsheetml/2006/main" count="1708" uniqueCount="550">
  <si>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</si>
  <si>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</si>
  <si>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</si>
  <si>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</si>
  <si>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</si>
  <si>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</si>
  <si>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</si>
  <si>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</si>
  <si>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</si>
  <si>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</si>
  <si>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</si>
  <si>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</si>
  <si>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</si>
  <si>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</si>
  <si>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</si>
  <si>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</si>
  <si>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</si>
  <si>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</si>
  <si>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</si>
  <si>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</si>
  <si>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</si>
  <si>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</si>
  <si>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</si>
  <si>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</si>
  <si>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</si>
  <si>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</si>
  <si>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</si>
  <si>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</si>
  <si>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</si>
  <si>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</si>
  <si>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</si>
  <si>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</si>
  <si>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</si>
  <si>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</si>
  <si>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</si>
  <si>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</si>
  <si>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</si>
  <si>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</si>
  <si>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</si>
  <si>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</si>
  <si>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</si>
  <si>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</si>
  <si>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</si>
  <si>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</si>
  <si>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</si>
  <si>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</si>
  <si>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</si>
  <si>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</si>
  <si>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</si>
  <si>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</si>
  <si>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</si>
  <si>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</si>
  <si>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</si>
  <si>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</si>
  <si>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</si>
  <si>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</si>
  <si>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</si>
  <si>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</si>
  <si>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</si>
  <si>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</si>
  <si>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</si>
  <si>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</si>
  <si>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</si>
  <si>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</si>
  <si>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</si>
  <si>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</si>
  <si>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</si>
  <si>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</si>
  <si>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</si>
  <si>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</si>
  <si>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</si>
  <si>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</si>
  <si>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</si>
  <si>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</si>
  <si>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</si>
  <si>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</si>
  <si>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</si>
  <si>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</si>
  <si>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</si>
  <si>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</si>
  <si>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</si>
  <si>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</si>
  <si>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</si>
  <si>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</si>
  <si>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</si>
  <si>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</si>
  <si>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</si>
  <si>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</si>
  <si>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</si>
  <si>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</si>
  <si>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</si>
  <si>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</si>
  <si>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</si>
  <si>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</si>
  <si>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</si>
  <si>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</si>
  <si>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</si>
  <si>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</si>
  <si>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</si>
  <si>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</si>
  <si>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</si>
  <si>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</si>
  <si>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</si>
  <si>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</si>
  <si>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</si>
  <si>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</si>
  <si>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</si>
  <si>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</si>
  <si>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</si>
  <si>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</si>
  <si>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</si>
  <si>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</si>
  <si>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</si>
  <si>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</si>
  <si>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</si>
  <si>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</si>
  <si>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</si>
  <si>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</si>
  <si>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</si>
  <si>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</si>
  <si>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</si>
  <si>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</si>
  <si>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</si>
  <si>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</si>
  <si>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</si>
  <si>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</si>
  <si>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</si>
  <si>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</si>
  <si>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</si>
  <si>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</si>
  <si>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</si>
  <si>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</si>
  <si>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</si>
  <si>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</si>
  <si>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</si>
  <si>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</si>
  <si>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</si>
  <si>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</si>
  <si>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</si>
  <si>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</si>
  <si>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</si>
  <si>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</si>
  <si>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</si>
  <si>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</si>
  <si>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</si>
  <si>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</si>
  <si>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</si>
  <si>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</si>
  <si>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</si>
  <si>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</si>
  <si>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</si>
  <si>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</si>
  <si>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</si>
  <si>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</si>
  <si>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</si>
  <si>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</si>
  <si>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</si>
  <si>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</si>
  <si>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</si>
  <si>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</si>
  <si>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</si>
  <si>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</si>
  <si>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</si>
  <si>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</si>
  <si>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</si>
  <si>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</si>
  <si>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</si>
  <si>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</si>
  <si>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</si>
  <si>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</si>
  <si>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</si>
  <si>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</si>
  <si>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</si>
  <si>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</si>
  <si>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</si>
  <si>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</si>
  <si>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</si>
  <si>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</si>
  <si>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</si>
  <si>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</si>
  <si>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</si>
  <si>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</si>
  <si>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</si>
  <si>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</si>
  <si>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</si>
  <si>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</si>
  <si>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</si>
  <si>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</si>
  <si>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</si>
  <si>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</si>
  <si>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</si>
  <si>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</si>
  <si>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</si>
  <si>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</si>
  <si>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</si>
  <si>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</si>
  <si>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</si>
  <si>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</si>
  <si>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</si>
  <si>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</si>
  <si>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</si>
  <si>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</si>
  <si>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</si>
  <si>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</si>
  <si>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</si>
  <si>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</si>
  <si>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</si>
  <si>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</si>
  <si>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</si>
  <si>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</si>
  <si>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</si>
  <si>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</si>
  <si>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</si>
  <si>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</si>
  <si>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</si>
  <si>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</si>
  <si>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</si>
  <si>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</si>
  <si>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</si>
  <si>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</si>
  <si>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</si>
  <si>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</si>
  <si>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</si>
  <si>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</si>
  <si>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</si>
  <si>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</si>
  <si>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</si>
  <si>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</si>
  <si>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</si>
  <si>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</si>
  <si>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</si>
  <si>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</si>
  <si>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</si>
  <si>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</si>
  <si>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</si>
  <si>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</si>
  <si>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</si>
  <si>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462</t>
  </si>
  <si>
    <t>昆明市呈贡区人民政府斗南街道办事处</t>
  </si>
  <si>
    <t>462001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</si>
  <si>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</si>
  <si>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</si>
  <si>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</si>
  <si>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</si>
  <si>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</si>
  <si>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</si>
  <si>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</si>
  <si>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</si>
  <si>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</si>
  <si>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2010350</t>
  </si>
  <si>
    <t>事业运行</t>
  </si>
  <si>
    <t>2010399</t>
  </si>
  <si>
    <t>其他政府办公厅（室）及相关机构事务支出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</si>
  <si>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</si>
  <si>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</si>
  <si>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</si>
  <si>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</si>
  <si>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</si>
  <si>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</si>
  <si>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</si>
  <si>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</si>
  <si>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</si>
  <si>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</si>
  <si>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</si>
  <si>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</si>
  <si>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</si>
  <si>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</si>
  <si>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</si>
  <si>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</si>
  <si>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</si>
  <si>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</si>
  <si>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</si>
  <si>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</si>
  <si>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</si>
  <si>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</si>
  <si>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</si>
  <si>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</si>
  <si>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</si>
  <si>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</si>
  <si>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</si>
  <si>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</si>
  <si>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</si>
  <si>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</si>
  <si>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</si>
  <si>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</si>
  <si>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</si>
  <si>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</si>
  <si>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</si>
  <si>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</si>
  <si>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</si>
  <si>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</si>
  <si>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</si>
  <si>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</si>
  <si>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</si>
  <si>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</si>
  <si>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</si>
  <si>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</si>
  <si>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国有资本经营预算支出</t>
    <phoneticPr fontId="16" type="noConversion"/>
  </si>
  <si>
    <t>解决历史遗留问题及改革成本支出</t>
    <phoneticPr fontId="16" type="noConversion"/>
  </si>
  <si>
    <t>国有企业退休人员社会化管理补助支出</t>
    <phoneticPr fontId="16" type="noConversion"/>
  </si>
  <si>
    <t>工会经费</t>
  </si>
  <si>
    <t>社会保障缴费</t>
  </si>
  <si>
    <t>村组干部工资支出</t>
  </si>
  <si>
    <t>事业人员工资支出</t>
  </si>
  <si>
    <t>其他人员支出</t>
  </si>
  <si>
    <t>行政人员工资支出</t>
  </si>
  <si>
    <t>其他财政补助人员补贴</t>
  </si>
  <si>
    <t>离退休人员支出</t>
  </si>
  <si>
    <t>编外人员公用经费</t>
  </si>
  <si>
    <t>公务用车运行维护费</t>
  </si>
  <si>
    <t>公务交通补贴</t>
  </si>
  <si>
    <t>行政人员绩效奖励</t>
  </si>
  <si>
    <t>一般公用运转支出</t>
  </si>
  <si>
    <t>事业人员绩效奖励</t>
  </si>
  <si>
    <t>行政购房补贴</t>
  </si>
  <si>
    <t>行政工会经费</t>
  </si>
  <si>
    <t>辅助性岗位工会经费</t>
  </si>
  <si>
    <t>事业工会经费</t>
  </si>
  <si>
    <t>机关养老保险</t>
  </si>
  <si>
    <t>职业年金</t>
  </si>
  <si>
    <t>行政基本医疗保险</t>
  </si>
  <si>
    <t>行政公务员医疗统筹</t>
  </si>
  <si>
    <t>行政失业保险</t>
  </si>
  <si>
    <t>行政重特病医疗统筹</t>
  </si>
  <si>
    <t>行政工伤保险</t>
  </si>
  <si>
    <t>事业养老保险</t>
  </si>
  <si>
    <t>事业基本医疗保险</t>
  </si>
  <si>
    <t>事业公务员医疗统筹</t>
  </si>
  <si>
    <t>事业失业保险</t>
  </si>
  <si>
    <t>事业重特病医疗统筹</t>
  </si>
  <si>
    <t>事业工伤保险</t>
  </si>
  <si>
    <t>村社区人员生活补助</t>
  </si>
  <si>
    <t>事业基本工资</t>
  </si>
  <si>
    <t>事业乡镇岗位津贴</t>
  </si>
  <si>
    <t>事业津贴补贴</t>
  </si>
  <si>
    <t>事业年终一次性奖金</t>
  </si>
  <si>
    <t>基础性绩效工资</t>
  </si>
  <si>
    <t>奖励性绩效工资</t>
  </si>
  <si>
    <t>辅助性岗位住房公积金</t>
  </si>
  <si>
    <t>辅助性岗位保险</t>
  </si>
  <si>
    <t>辅助性岗位工资</t>
  </si>
  <si>
    <t>行政基本工资</t>
  </si>
  <si>
    <t>行政津贴补贴</t>
  </si>
  <si>
    <t>行政乡镇岗位津贴</t>
  </si>
  <si>
    <t>行政年终一次性奖金</t>
  </si>
  <si>
    <t>行政退休人员生活补助</t>
  </si>
  <si>
    <t>事业退休人员生活补助</t>
  </si>
  <si>
    <t>行政住房公积金</t>
  </si>
  <si>
    <t>行政单位辅助性岗位管理费</t>
  </si>
  <si>
    <t>行政单位辅助性岗位公用经费</t>
  </si>
  <si>
    <t>辅助性岗位福利费</t>
  </si>
  <si>
    <t>一般车辆运行维护费</t>
  </si>
  <si>
    <t>公务员绩效奖励</t>
  </si>
  <si>
    <t>行政政府综合目标奖</t>
  </si>
  <si>
    <t>办公费</t>
  </si>
  <si>
    <t>退休人员公用经费</t>
  </si>
  <si>
    <t>行政部门水费（行政部分）</t>
  </si>
  <si>
    <t>行政部门电费（行政部分）</t>
  </si>
  <si>
    <t>电费</t>
  </si>
  <si>
    <t>行政部门邮电费（行政部分）</t>
  </si>
  <si>
    <t>行政部门物业管理费（行政部分）</t>
  </si>
  <si>
    <t>行政部门差旅费（行政部分）</t>
  </si>
  <si>
    <t>差旅费</t>
  </si>
  <si>
    <t>行政部门福利费（行政部分）</t>
  </si>
  <si>
    <t>公务出行租车费用</t>
  </si>
  <si>
    <t>行政部门培训费（行政部分）</t>
  </si>
  <si>
    <t>行政部门维修费（行政部分）</t>
  </si>
  <si>
    <t>行政部门水费（事业部分）</t>
  </si>
  <si>
    <t>行政部门电费（事业部分）</t>
  </si>
  <si>
    <t>行政部门邮电费（事业部分）</t>
  </si>
  <si>
    <t>行政部门物业管理费（事业部分）</t>
  </si>
  <si>
    <t>行政部门差旅费（事业部分）</t>
  </si>
  <si>
    <t>行政部门维修费（事业部分）</t>
  </si>
  <si>
    <t>行政部门培训费（事业部分）</t>
  </si>
  <si>
    <t>行政部门福利费（事业部分）</t>
  </si>
  <si>
    <t>事业政府综合目标奖</t>
  </si>
  <si>
    <t>30102</t>
  </si>
  <si>
    <t>津贴补贴</t>
  </si>
  <si>
    <t>30228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</si>
  <si>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</si>
  <si>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</si>
  <si>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</si>
  <si>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</si>
  <si>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</si>
  <si>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</si>
  <si>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</si>
  <si>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</si>
  <si>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</si>
  <si>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</si>
  <si>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30305</t>
  </si>
  <si>
    <t>生活补助</t>
  </si>
  <si>
    <t>30101</t>
  </si>
  <si>
    <t>基本工资</t>
  </si>
  <si>
    <t>30103</t>
  </si>
  <si>
    <t>奖金</t>
  </si>
  <si>
    <t>30107</t>
  </si>
  <si>
    <t>绩效工资</t>
  </si>
  <si>
    <t>30199</t>
  </si>
  <si>
    <t>其他工资福利支出</t>
  </si>
  <si>
    <t>30113</t>
  </si>
  <si>
    <t>30201</t>
  </si>
  <si>
    <t>30229</t>
  </si>
  <si>
    <t>福利费</t>
  </si>
  <si>
    <t>30231</t>
  </si>
  <si>
    <t>30239</t>
  </si>
  <si>
    <t>其他交通费用</t>
  </si>
  <si>
    <t>30205</t>
  </si>
  <si>
    <t>水费</t>
  </si>
  <si>
    <t>30206</t>
  </si>
  <si>
    <t>30207</t>
  </si>
  <si>
    <t>邮电费</t>
  </si>
  <si>
    <t>30209</t>
  </si>
  <si>
    <t>物业管理费</t>
  </si>
  <si>
    <t>30211</t>
  </si>
  <si>
    <t>30216</t>
  </si>
  <si>
    <t>培训费</t>
  </si>
  <si>
    <t>30213</t>
  </si>
  <si>
    <t>维修（护）费</t>
  </si>
  <si>
    <t>530121210000000002771</t>
  </si>
  <si>
    <t>530121210000000002772</t>
  </si>
  <si>
    <t>530121210000000002773</t>
  </si>
  <si>
    <t>530121210000000002774</t>
  </si>
  <si>
    <t>530121210000000002777</t>
  </si>
  <si>
    <t>530121210000000002778</t>
  </si>
  <si>
    <t>530121210000000002779</t>
  </si>
  <si>
    <t>530121210000000002780</t>
  </si>
  <si>
    <t>530121210000000003385</t>
  </si>
  <si>
    <t>530121231100001168808</t>
  </si>
  <si>
    <t>530121231100001168809</t>
  </si>
  <si>
    <t>530121231100001422980</t>
  </si>
  <si>
    <t>530121231100001422981</t>
  </si>
  <si>
    <t>530121231100001422989</t>
  </si>
  <si>
    <t>530121231100001446747</t>
  </si>
  <si>
    <t>530121241100002252346</t>
  </si>
  <si>
    <t>313 事业发展类</t>
  </si>
  <si>
    <t>斗南街道工作经费</t>
  </si>
  <si>
    <t>党政机关（事业单位）职工食堂补助经费</t>
  </si>
  <si>
    <t>530121210000000002260</t>
  </si>
  <si>
    <t>530121231100001831207</t>
  </si>
  <si>
    <t>30227</t>
  </si>
  <si>
    <t>委托业务费</t>
  </si>
  <si>
    <t>国有企业退休人员社会化管理市级补助资金</t>
  </si>
  <si>
    <t>国有企业退休人员社会化管理市级补助资金</t>
    <phoneticPr fontId="16" type="noConversion"/>
  </si>
  <si>
    <t>国有企业退休人员社会化管理补助支出</t>
    <phoneticPr fontId="16" type="noConversion"/>
  </si>
  <si>
    <t>530121251100003971936</t>
  </si>
  <si>
    <t>生活补助</t>
    <phoneticPr fontId="16" type="noConversion"/>
  </si>
  <si>
    <t>主要履行基层党建、经济管理、社会管理和服务等职能，在履职中突出党的全面领导、应急处置和社会矛盾化解等职责。通过组织群众、宣传群众、教育群众、服务群众，切实贯彻落实党和国家的各项方针政策和法律法规，围绕经济社会发展搞好服务。促进经济发展，增加居民收入；强化公共服务，着力改善民生；加强社会管理，维护社会稳定；推动基层民主，促进社区和谐。</t>
  </si>
  <si>
    <t>产出指标</t>
  </si>
  <si>
    <t>数量指标</t>
  </si>
  <si>
    <t>万名党员进党校</t>
  </si>
  <si>
    <t>&gt;=</t>
  </si>
  <si>
    <t>期</t>
  </si>
  <si>
    <t>定量指标</t>
  </si>
  <si>
    <t>万名党员进党校培训次数</t>
  </si>
  <si>
    <t>党建宣传片拍摄</t>
  </si>
  <si>
    <t>部</t>
  </si>
  <si>
    <t>党建宣传片拍摄数量</t>
  </si>
  <si>
    <t>数字化城市管理工作案件结案率</t>
  </si>
  <si>
    <t>90</t>
  </si>
  <si>
    <t>%</t>
  </si>
  <si>
    <t>案件结案率</t>
  </si>
  <si>
    <t>举办群众性文体活动次数</t>
  </si>
  <si>
    <t>次</t>
  </si>
  <si>
    <t>举办各类节日、文体活动次数</t>
  </si>
  <si>
    <t>组织综合应急演练次数</t>
  </si>
  <si>
    <t>开展演练次数</t>
  </si>
  <si>
    <t>红色先锋人才训练营</t>
  </si>
  <si>
    <t>开展红色先锋人才训练营次数</t>
  </si>
  <si>
    <t>质量指标</t>
  </si>
  <si>
    <t>培训各类培训参与率、合格率</t>
  </si>
  <si>
    <t>95</t>
  </si>
  <si>
    <t>基层专干对业务知识的掌握度</t>
  </si>
  <si>
    <t>定性指标</t>
  </si>
  <si>
    <t>开展各类培训活动，基层专干对业务知识的掌握程度</t>
  </si>
  <si>
    <t>安全生产事故发生率</t>
  </si>
  <si>
    <t>=</t>
  </si>
  <si>
    <t>显著降低</t>
  </si>
  <si>
    <t>是/否</t>
  </si>
  <si>
    <t>时效指标</t>
  </si>
  <si>
    <t>在六一儿童节及教师节前完成慰问工作。</t>
  </si>
  <si>
    <t>六一节及教师节前</t>
  </si>
  <si>
    <t>在六一儿童节及教师节前完成慰问工作</t>
  </si>
  <si>
    <t>上半年及下半年各组织开展一次综合应急演练；不定时组织开展安全宣传和教育培工作。</t>
  </si>
  <si>
    <t>上半年及下半年</t>
  </si>
  <si>
    <t>开展综合应急演练</t>
  </si>
  <si>
    <t>效益指标</t>
  </si>
  <si>
    <t>经济效益</t>
  </si>
  <si>
    <t>完成各类经济指标，推动辖区经济发展。</t>
  </si>
  <si>
    <t>目标责任书指标值</t>
  </si>
  <si>
    <t>完成各类经济指标，推动辖区经济发展</t>
  </si>
  <si>
    <t>涉农居民就业创业扶持政策落实到位，促进农民增收</t>
  </si>
  <si>
    <t>促进农民增收</t>
  </si>
  <si>
    <t>“妇女之家”技能培训让辖区内的妇女有一技之长，为失地妇女就业提供保障。</t>
  </si>
  <si>
    <t>为失地妇女就业提供保障</t>
  </si>
  <si>
    <t>社会效益</t>
  </si>
  <si>
    <t>落实好涉农、涉林、涉水各项政策，服务群众，构建和谐社会</t>
  </si>
  <si>
    <t>落实好涉农、涉林、涉水各项政策，服务群众</t>
  </si>
  <si>
    <t>生态效益</t>
  </si>
  <si>
    <t>滇池流域水环境综合治理得到改善</t>
  </si>
  <si>
    <t>明显改善</t>
  </si>
  <si>
    <t>做好生态环境有效治理，促进生态环境可持续发展</t>
  </si>
  <si>
    <t>督促各企业淘汰落后产能及设备，建设节约型和环保型生产企业</t>
  </si>
  <si>
    <t>建设节约型和环保型生产企业</t>
  </si>
  <si>
    <t>可持续影响</t>
  </si>
  <si>
    <t>生态环境可持续发展</t>
  </si>
  <si>
    <t>显著提升</t>
  </si>
  <si>
    <t>促进生态环境可持续发展</t>
  </si>
  <si>
    <t>满意度指标</t>
  </si>
  <si>
    <t>服务对象满意度</t>
  </si>
  <si>
    <t>来信来访人员满意度</t>
  </si>
  <si>
    <t>做到对来信来访人员涉及的各类大小问题和要求及时处理并回复</t>
  </si>
  <si>
    <t>辖区居民满意度</t>
  </si>
  <si>
    <t>创文满意度</t>
  </si>
  <si>
    <t>用于补助机关食堂补助</t>
  </si>
  <si>
    <t>资金使用的及时率</t>
  </si>
  <si>
    <t>资金使用的及时率大于等于95%</t>
  </si>
  <si>
    <t>推动各项工作发展</t>
  </si>
  <si>
    <t>推动各项工作发展95%</t>
  </si>
  <si>
    <t>服务对象满意度达到90%</t>
  </si>
  <si>
    <t>国有企业退休人员社会化管理补助人数</t>
  </si>
  <si>
    <t>人</t>
  </si>
  <si>
    <t>国有企业退休人员社会化管理补助人数5人</t>
  </si>
  <si>
    <t>退休人员上访降低率</t>
  </si>
  <si>
    <t>退休人员上访降低率大于等于5%</t>
  </si>
  <si>
    <t>企业满意度指标</t>
  </si>
  <si>
    <t>80</t>
  </si>
  <si>
    <t>企业满意度大于等于80%</t>
  </si>
  <si>
    <t>此表为空，说明：我单位不涉及政府性基金预算</t>
    <phoneticPr fontId="16" type="noConversion"/>
  </si>
  <si>
    <t>复印纸</t>
  </si>
  <si>
    <t>箱</t>
  </si>
  <si>
    <t>碎纸机</t>
  </si>
  <si>
    <t>个</t>
  </si>
  <si>
    <t>物业管理服务（含保安保洁绿化管养）</t>
  </si>
  <si>
    <t>物业管理服务</t>
  </si>
  <si>
    <t>年</t>
  </si>
  <si>
    <t>街道机关食堂食材厨具配送</t>
  </si>
  <si>
    <t>其他服务</t>
  </si>
  <si>
    <t>昆明市呈贡区人民政府斗南街道办事处</t>
    <phoneticPr fontId="16" type="noConversion"/>
  </si>
  <si>
    <t>此表为空，说明：我区已实行乡财县管，乡镇（街道）按照县级部门预算管理，无对下转移支付，我单位无该项预算。</t>
    <phoneticPr fontId="16" type="noConversion"/>
  </si>
  <si>
    <t>此表为空，说明：我单位不涉及此表内容。</t>
    <phoneticPr fontId="16" type="noConversion"/>
  </si>
  <si>
    <t>提前下达国有企业退休人员社会化管理中央补助资金</t>
    <phoneticPr fontId="16" type="noConversion"/>
  </si>
  <si>
    <r>
      <t>3</t>
    </r>
    <r>
      <rPr>
        <sz val="9"/>
        <color rgb="FF000000"/>
        <rFont val="宋体"/>
        <family val="3"/>
        <charset val="134"/>
      </rPr>
      <t>13 事业发展类</t>
    </r>
    <phoneticPr fontId="16" type="noConversion"/>
  </si>
  <si>
    <t>本级</t>
    <phoneticPr fontId="16" type="noConversion"/>
  </si>
  <si>
    <t>昆明市呈贡区人民政府斗南街道办事处</t>
    <phoneticPr fontId="16" type="noConversion"/>
  </si>
  <si>
    <t>昆明市呈贡区人民政府斗南街道办事处</t>
    <phoneticPr fontId="16" type="noConversion"/>
  </si>
  <si>
    <t>国有企业退休人员社会化管理市级补助资金</t>
    <phoneticPr fontId="16" type="noConversion"/>
  </si>
  <si>
    <t>开展斗南街道5名市属国企退休人员社会化管理工作</t>
    <phoneticPr fontId="16" type="noConversion"/>
  </si>
  <si>
    <t>此表为空。</t>
    <phoneticPr fontId="16" type="noConversion"/>
  </si>
  <si>
    <t>市级</t>
    <phoneticPr fontId="16" type="noConversion"/>
  </si>
  <si>
    <t>费用补贴</t>
    <phoneticPr fontId="16" type="noConversion"/>
  </si>
</sst>
</file>

<file path=xl/styles.xml><?xml version="1.0" encoding="utf-8"?>
<styleSheet xmlns="http://schemas.openxmlformats.org/spreadsheetml/2006/main">
  <numFmts count="4">
    <numFmt numFmtId="178" formatCode="yyyy\-mm\-dd"/>
    <numFmt numFmtId="179" formatCode="yyyy\-mm\-dd\ hh:mm:ss"/>
    <numFmt numFmtId="180" formatCode="#,##0.00;\-#,##0.00;;@"/>
    <numFmt numFmtId="181" formatCode="#,##0;\-#,##0;;@"/>
  </numFmts>
  <fonts count="3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color rgb="FF000000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.25"/>
      <color indexed="8"/>
      <name val="SimSun"/>
      <charset val="134"/>
    </font>
    <font>
      <sz val="11.25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179" fontId="15" fillId="0" borderId="7">
      <alignment horizontal="right" vertical="center"/>
    </xf>
    <xf numFmtId="178" fontId="15" fillId="0" borderId="7">
      <alignment horizontal="right" vertical="center"/>
    </xf>
    <xf numFmtId="10" fontId="15" fillId="0" borderId="7">
      <alignment horizontal="right" vertical="center"/>
    </xf>
    <xf numFmtId="180" fontId="15" fillId="0" borderId="7">
      <alignment horizontal="right" vertical="center"/>
    </xf>
    <xf numFmtId="49" fontId="15" fillId="0" borderId="7">
      <alignment horizontal="left" vertical="center" wrapText="1"/>
    </xf>
    <xf numFmtId="180" fontId="15" fillId="0" borderId="7">
      <alignment horizontal="right" vertical="center"/>
    </xf>
    <xf numFmtId="21" fontId="15" fillId="0" borderId="7">
      <alignment horizontal="right" vertical="center"/>
    </xf>
    <xf numFmtId="181" fontId="15" fillId="0" borderId="7">
      <alignment horizontal="right" vertical="center"/>
    </xf>
    <xf numFmtId="0" fontId="25" fillId="0" borderId="0"/>
  </cellStyleXfs>
  <cellXfs count="28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81" fontId="5" fillId="0" borderId="7" xfId="8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0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180" fontId="17" fillId="0" borderId="7" xfId="0" applyNumberFormat="1" applyFont="1" applyBorder="1" applyAlignment="1">
      <alignment horizontal="right" vertical="center"/>
    </xf>
    <xf numFmtId="0" fontId="19" fillId="0" borderId="0" xfId="0" applyNumberFormat="1" applyFont="1" applyFill="1" applyBorder="1" applyAlignment="1" applyProtection="1"/>
    <xf numFmtId="180" fontId="20" fillId="0" borderId="7" xfId="0" applyNumberFormat="1" applyFont="1" applyFill="1" applyBorder="1" applyAlignment="1" applyProtection="1">
      <alignment horizontal="right" vertical="center"/>
    </xf>
    <xf numFmtId="0" fontId="20" fillId="2" borderId="7" xfId="0" applyNumberFormat="1" applyFont="1" applyFill="1" applyBorder="1" applyAlignment="1" applyProtection="1">
      <alignment horizontal="left" vertical="center" wrapText="1"/>
      <protection locked="0"/>
    </xf>
    <xf numFmtId="0" fontId="20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7" xfId="0" applyNumberFormat="1" applyFont="1" applyFill="1" applyBorder="1" applyAlignment="1" applyProtection="1">
      <alignment horizontal="left" vertical="center" wrapText="1"/>
    </xf>
    <xf numFmtId="0" fontId="20" fillId="2" borderId="7" xfId="0" applyNumberFormat="1" applyFont="1" applyFill="1" applyBorder="1" applyAlignment="1" applyProtection="1">
      <alignment horizontal="left" vertical="center" wrapText="1" indent="1"/>
    </xf>
    <xf numFmtId="0" fontId="20" fillId="2" borderId="7" xfId="0" applyNumberFormat="1" applyFont="1" applyFill="1" applyBorder="1" applyAlignment="1" applyProtection="1">
      <alignment horizontal="left" vertical="center" wrapText="1" indent="2"/>
    </xf>
    <xf numFmtId="0" fontId="20" fillId="2" borderId="2" xfId="0" applyNumberFormat="1" applyFont="1" applyFill="1" applyBorder="1" applyAlignment="1" applyProtection="1">
      <alignment horizontal="center" vertical="center" wrapText="1"/>
    </xf>
    <xf numFmtId="0" fontId="20" fillId="2" borderId="4" xfId="0" applyNumberFormat="1" applyFont="1" applyFill="1" applyBorder="1" applyAlignment="1" applyProtection="1">
      <alignment horizontal="center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 indent="2"/>
    </xf>
    <xf numFmtId="0" fontId="20" fillId="2" borderId="7" xfId="0" applyNumberFormat="1" applyFont="1" applyFill="1" applyBorder="1" applyAlignment="1" applyProtection="1">
      <alignment horizontal="left" vertical="center" wrapText="1" indent="2"/>
      <protection locked="0"/>
    </xf>
    <xf numFmtId="4" fontId="20" fillId="2" borderId="7" xfId="0" applyNumberFormat="1" applyFont="1" applyFill="1" applyBorder="1" applyAlignment="1" applyProtection="1">
      <alignment horizontal="right" vertical="center"/>
      <protection locked="0"/>
    </xf>
    <xf numFmtId="0" fontId="23" fillId="0" borderId="7" xfId="0" applyNumberFormat="1" applyFont="1" applyFill="1" applyBorder="1" applyAlignment="1" applyProtection="1">
      <alignment horizontal="left" vertical="center"/>
      <protection locked="0"/>
    </xf>
    <xf numFmtId="180" fontId="23" fillId="0" borderId="7" xfId="0" applyNumberFormat="1" applyFont="1" applyFill="1" applyBorder="1" applyAlignment="1" applyProtection="1">
      <alignment horizontal="right" vertical="center"/>
      <protection locked="0"/>
    </xf>
    <xf numFmtId="0" fontId="27" fillId="0" borderId="15" xfId="9" applyFont="1" applyBorder="1" applyAlignment="1">
      <alignment horizontal="left" vertical="center"/>
    </xf>
    <xf numFmtId="0" fontId="28" fillId="0" borderId="15" xfId="9" applyFont="1" applyBorder="1" applyAlignment="1">
      <alignment horizontal="left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0" fillId="2" borderId="7" xfId="0" applyNumberFormat="1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 indent="2"/>
    </xf>
    <xf numFmtId="49" fontId="20" fillId="0" borderId="6" xfId="0" applyNumberFormat="1" applyFont="1" applyFill="1" applyBorder="1" applyAlignment="1" applyProtection="1">
      <alignment horizontal="left" vertical="center" wrapText="1" indent="2"/>
    </xf>
    <xf numFmtId="49" fontId="20" fillId="0" borderId="5" xfId="0" applyNumberFormat="1" applyFont="1" applyFill="1" applyBorder="1" applyAlignment="1" applyProtection="1">
      <alignment horizontal="left" vertical="center" wrapText="1" indent="2"/>
    </xf>
    <xf numFmtId="49" fontId="20" fillId="0" borderId="7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6" xfId="0" applyNumberFormat="1" applyFont="1" applyFill="1" applyBorder="1" applyAlignment="1" applyProtection="1">
      <alignment horizontal="left" vertical="center" wrapText="1"/>
    </xf>
    <xf numFmtId="49" fontId="20" fillId="0" borderId="5" xfId="0" applyNumberFormat="1" applyFont="1" applyFill="1" applyBorder="1" applyAlignment="1" applyProtection="1">
      <alignment horizontal="left" vertical="center" wrapText="1"/>
    </xf>
    <xf numFmtId="0" fontId="20" fillId="2" borderId="18" xfId="0" applyNumberFormat="1" applyFont="1" applyFill="1" applyBorder="1" applyAlignment="1" applyProtection="1">
      <alignment horizontal="center" vertical="center"/>
      <protection locked="0"/>
    </xf>
    <xf numFmtId="0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20" xfId="0" applyNumberFormat="1" applyFont="1" applyFill="1" applyBorder="1" applyAlignment="1" applyProtection="1">
      <alignment horizontal="center" vertical="center"/>
      <protection locked="0"/>
    </xf>
    <xf numFmtId="49" fontId="19" fillId="0" borderId="7" xfId="0" applyNumberFormat="1" applyFont="1" applyFill="1" applyBorder="1" applyAlignment="1" applyProtection="1">
      <alignment horizontal="left" vertical="center" wrapText="1"/>
    </xf>
    <xf numFmtId="49" fontId="24" fillId="0" borderId="7" xfId="0" applyNumberFormat="1" applyFont="1" applyFill="1" applyBorder="1" applyAlignment="1" applyProtection="1">
      <alignment horizontal="left" vertical="center"/>
    </xf>
    <xf numFmtId="0" fontId="19" fillId="0" borderId="17" xfId="0" applyNumberFormat="1" applyFont="1" applyFill="1" applyBorder="1" applyAlignment="1" applyProtection="1"/>
    <xf numFmtId="0" fontId="29" fillId="0" borderId="0" xfId="0" applyFont="1" applyBorder="1"/>
    <xf numFmtId="49" fontId="30" fillId="0" borderId="7" xfId="0" applyNumberFormat="1" applyFont="1" applyFill="1" applyBorder="1" applyAlignment="1" applyProtection="1">
      <alignment horizontal="left" vertical="center" wrapText="1"/>
    </xf>
    <xf numFmtId="180" fontId="30" fillId="0" borderId="7" xfId="0" applyNumberFormat="1" applyFont="1" applyFill="1" applyBorder="1" applyAlignment="1" applyProtection="1">
      <alignment horizontal="left" vertical="center"/>
    </xf>
    <xf numFmtId="180" fontId="31" fillId="0" borderId="7" xfId="0" applyNumberFormat="1" applyFont="1" applyFill="1" applyBorder="1" applyAlignment="1" applyProtection="1">
      <alignment horizontal="right" vertical="center"/>
    </xf>
    <xf numFmtId="49" fontId="30" fillId="0" borderId="1" xfId="0" applyNumberFormat="1" applyFont="1" applyFill="1" applyBorder="1" applyAlignment="1" applyProtection="1">
      <alignment horizontal="left" vertical="center" wrapText="1"/>
    </xf>
    <xf numFmtId="49" fontId="30" fillId="0" borderId="6" xfId="0" applyNumberFormat="1" applyFont="1" applyFill="1" applyBorder="1" applyAlignment="1" applyProtection="1">
      <alignment horizontal="left" vertical="center" wrapText="1"/>
    </xf>
    <xf numFmtId="49" fontId="30" fillId="0" borderId="5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30" fillId="0" borderId="1" xfId="0" applyNumberFormat="1" applyFont="1" applyFill="1" applyBorder="1" applyAlignment="1" applyProtection="1">
      <alignment vertical="center" wrapText="1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49" fontId="30" fillId="0" borderId="5" xfId="0" applyNumberFormat="1" applyFont="1" applyFill="1" applyBorder="1" applyAlignment="1" applyProtection="1">
      <alignment horizontal="center" vertical="center" wrapText="1"/>
    </xf>
    <xf numFmtId="49" fontId="30" fillId="0" borderId="6" xfId="0" applyNumberFormat="1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>
      <alignment horizontal="left" vertical="center" wrapText="1"/>
    </xf>
    <xf numFmtId="0" fontId="22" fillId="0" borderId="7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181" fontId="18" fillId="0" borderId="6" xfId="8" applyNumberFormat="1" applyFont="1" applyBorder="1" applyAlignment="1">
      <alignment horizontal="center" vertical="center"/>
    </xf>
    <xf numFmtId="181" fontId="18" fillId="0" borderId="1" xfId="8" applyNumberFormat="1" applyFont="1" applyBorder="1" applyAlignment="1">
      <alignment horizontal="center" vertical="center"/>
    </xf>
    <xf numFmtId="181" fontId="18" fillId="0" borderId="5" xfId="8" applyNumberFormat="1" applyFont="1" applyBorder="1" applyAlignment="1">
      <alignment horizontal="center" vertical="center"/>
    </xf>
    <xf numFmtId="0" fontId="0" fillId="0" borderId="0" xfId="0" applyBorder="1"/>
    <xf numFmtId="180" fontId="18" fillId="0" borderId="7" xfId="0" applyNumberFormat="1" applyFont="1" applyBorder="1" applyAlignment="1">
      <alignment horizontal="right" vertical="center"/>
    </xf>
  </cellXfs>
  <cellStyles count="10">
    <cellStyle name="DateStyle" xfId="2"/>
    <cellStyle name="DateTimeStyle" xfId="1"/>
    <cellStyle name="IntegralNumberStyle" xfId="8"/>
    <cellStyle name="MoneyStyle" xfId="6"/>
    <cellStyle name="NumberStyle" xfId="4"/>
    <cellStyle name="PercentStyle" xfId="3"/>
    <cellStyle name="TextStyle" xfId="5"/>
    <cellStyle name="TimeStyle" xfId="7"/>
    <cellStyle name="常规" xfId="0" builtinId="0"/>
    <cellStyle name="常规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7"/>
  <sheetViews>
    <sheetView showGridLines="0" showZeros="0" zoomScale="90" zoomScaleNormal="90" workbookViewId="0">
      <pane ySplit="1" topLeftCell="A5" activePane="bottomLeft" state="frozen"/>
      <selection pane="bottomLeft" activeCell="D7" sqref="D7:D25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3"/>
      <c r="B2" s="23"/>
      <c r="C2" s="23"/>
      <c r="D2" s="34" t="s">
        <v>0</v>
      </c>
    </row>
    <row r="3" spans="1:4" ht="41.25" customHeight="1">
      <c r="A3" s="85" t="str">
        <f>"2025"&amp;"年财务收支预算总表"</f>
        <v>2025年财务收支预算总表</v>
      </c>
      <c r="B3" s="86"/>
      <c r="C3" s="86"/>
      <c r="D3" s="86"/>
    </row>
    <row r="4" spans="1:4" ht="17.25" customHeight="1">
      <c r="A4" s="87" t="str">
        <f>"单位名称："&amp;"昆明市呈贡区人民政府斗南街道办事处"</f>
        <v>单位名称：昆明市呈贡区人民政府斗南街道办事处</v>
      </c>
      <c r="B4" s="88"/>
      <c r="D4" s="69" t="s">
        <v>1</v>
      </c>
    </row>
    <row r="5" spans="1:4" ht="23.25" customHeight="1">
      <c r="A5" s="89" t="s">
        <v>2</v>
      </c>
      <c r="B5" s="90"/>
      <c r="C5" s="89" t="s">
        <v>3</v>
      </c>
      <c r="D5" s="90"/>
    </row>
    <row r="6" spans="1:4" ht="24" customHeight="1">
      <c r="A6" s="76" t="s">
        <v>4</v>
      </c>
      <c r="B6" s="76" t="s">
        <v>5</v>
      </c>
      <c r="C6" s="76" t="s">
        <v>6</v>
      </c>
      <c r="D6" s="76" t="s">
        <v>5</v>
      </c>
    </row>
    <row r="7" spans="1:4" ht="17.25" customHeight="1">
      <c r="A7" s="77" t="s">
        <v>7</v>
      </c>
      <c r="B7" s="45">
        <v>37697498</v>
      </c>
      <c r="C7" s="77" t="s">
        <v>8</v>
      </c>
      <c r="D7" s="215">
        <v>24564089</v>
      </c>
    </row>
    <row r="8" spans="1:4" ht="17.25" customHeight="1">
      <c r="A8" s="77" t="s">
        <v>9</v>
      </c>
      <c r="B8" s="45"/>
      <c r="C8" s="77" t="s">
        <v>10</v>
      </c>
      <c r="D8" s="215"/>
    </row>
    <row r="9" spans="1:4" ht="17.25" customHeight="1">
      <c r="A9" s="77" t="s">
        <v>11</v>
      </c>
      <c r="B9" s="45"/>
      <c r="C9" s="84" t="s">
        <v>12</v>
      </c>
      <c r="D9" s="215"/>
    </row>
    <row r="10" spans="1:4" ht="17.25" customHeight="1">
      <c r="A10" s="77" t="s">
        <v>13</v>
      </c>
      <c r="B10" s="45"/>
      <c r="C10" s="84" t="s">
        <v>14</v>
      </c>
      <c r="D10" s="215"/>
    </row>
    <row r="11" spans="1:4" ht="17.25" customHeight="1">
      <c r="A11" s="77" t="s">
        <v>15</v>
      </c>
      <c r="B11" s="45"/>
      <c r="C11" s="84" t="s">
        <v>16</v>
      </c>
      <c r="D11" s="215">
        <v>20100</v>
      </c>
    </row>
    <row r="12" spans="1:4" ht="17.25" customHeight="1">
      <c r="A12" s="77" t="s">
        <v>17</v>
      </c>
      <c r="B12" s="45"/>
      <c r="C12" s="84" t="s">
        <v>18</v>
      </c>
      <c r="D12" s="215"/>
    </row>
    <row r="13" spans="1:4" ht="17.25" customHeight="1">
      <c r="A13" s="77" t="s">
        <v>19</v>
      </c>
      <c r="B13" s="45"/>
      <c r="C13" s="18" t="s">
        <v>20</v>
      </c>
      <c r="D13" s="215"/>
    </row>
    <row r="14" spans="1:4" ht="17.25" customHeight="1">
      <c r="A14" s="77" t="s">
        <v>21</v>
      </c>
      <c r="B14" s="45"/>
      <c r="C14" s="18" t="s">
        <v>22</v>
      </c>
      <c r="D14" s="215">
        <v>2089420</v>
      </c>
    </row>
    <row r="15" spans="1:4" ht="17.25" customHeight="1">
      <c r="A15" s="77" t="s">
        <v>23</v>
      </c>
      <c r="B15" s="45"/>
      <c r="C15" s="18" t="s">
        <v>24</v>
      </c>
      <c r="D15" s="215">
        <v>1327748</v>
      </c>
    </row>
    <row r="16" spans="1:4" ht="17.25" customHeight="1">
      <c r="A16" s="77" t="s">
        <v>25</v>
      </c>
      <c r="B16" s="45"/>
      <c r="C16" s="18" t="s">
        <v>26</v>
      </c>
      <c r="D16" s="215"/>
    </row>
    <row r="17" spans="1:4" ht="17.25" customHeight="1">
      <c r="A17" s="73"/>
      <c r="B17" s="45"/>
      <c r="C17" s="18" t="s">
        <v>27</v>
      </c>
      <c r="D17" s="215"/>
    </row>
    <row r="18" spans="1:4" ht="17.25" customHeight="1">
      <c r="A18" s="78"/>
      <c r="B18" s="45"/>
      <c r="C18" s="18" t="s">
        <v>28</v>
      </c>
      <c r="D18" s="215">
        <v>8600685</v>
      </c>
    </row>
    <row r="19" spans="1:4" ht="17.25" customHeight="1">
      <c r="A19" s="78"/>
      <c r="B19" s="45"/>
      <c r="C19" s="18" t="s">
        <v>29</v>
      </c>
      <c r="D19" s="215"/>
    </row>
    <row r="20" spans="1:4" ht="17.25" customHeight="1">
      <c r="A20" s="78"/>
      <c r="B20" s="45"/>
      <c r="C20" s="18" t="s">
        <v>30</v>
      </c>
      <c r="D20" s="215"/>
    </row>
    <row r="21" spans="1:4" ht="17.25" customHeight="1">
      <c r="A21" s="78"/>
      <c r="B21" s="45"/>
      <c r="C21" s="18" t="s">
        <v>31</v>
      </c>
      <c r="D21" s="215"/>
    </row>
    <row r="22" spans="1:4" ht="17.25" customHeight="1">
      <c r="A22" s="78"/>
      <c r="B22" s="45"/>
      <c r="C22" s="18" t="s">
        <v>32</v>
      </c>
      <c r="D22" s="215"/>
    </row>
    <row r="23" spans="1:4" ht="17.25" customHeight="1">
      <c r="A23" s="78"/>
      <c r="B23" s="45"/>
      <c r="C23" s="18" t="s">
        <v>33</v>
      </c>
      <c r="D23" s="215"/>
    </row>
    <row r="24" spans="1:4" ht="17.25" customHeight="1">
      <c r="A24" s="78"/>
      <c r="B24" s="45"/>
      <c r="C24" s="18" t="s">
        <v>34</v>
      </c>
      <c r="D24" s="215"/>
    </row>
    <row r="25" spans="1:4" ht="17.25" customHeight="1">
      <c r="A25" s="78"/>
      <c r="B25" s="45"/>
      <c r="C25" s="18" t="s">
        <v>35</v>
      </c>
      <c r="D25" s="215">
        <v>1095456</v>
      </c>
    </row>
    <row r="26" spans="1:4" ht="17.25" customHeight="1">
      <c r="A26" s="78"/>
      <c r="B26" s="45"/>
      <c r="C26" s="18" t="s">
        <v>36</v>
      </c>
      <c r="D26" s="45"/>
    </row>
    <row r="27" spans="1:4" ht="17.25" customHeight="1">
      <c r="A27" s="78"/>
      <c r="B27" s="45"/>
      <c r="C27" s="73" t="s">
        <v>37</v>
      </c>
      <c r="D27" s="45"/>
    </row>
    <row r="28" spans="1:4" ht="17.25" customHeight="1">
      <c r="A28" s="78"/>
      <c r="B28" s="45"/>
      <c r="C28" s="18" t="s">
        <v>38</v>
      </c>
      <c r="D28" s="45"/>
    </row>
    <row r="29" spans="1:4" ht="16.5" customHeight="1">
      <c r="A29" s="78"/>
      <c r="B29" s="45"/>
      <c r="C29" s="18" t="s">
        <v>39</v>
      </c>
      <c r="D29" s="45"/>
    </row>
    <row r="30" spans="1:4" ht="16.5" customHeight="1">
      <c r="A30" s="78"/>
      <c r="B30" s="45"/>
      <c r="C30" s="73" t="s">
        <v>40</v>
      </c>
      <c r="D30" s="45"/>
    </row>
    <row r="31" spans="1:4" ht="17.25" customHeight="1">
      <c r="A31" s="78"/>
      <c r="B31" s="45"/>
      <c r="C31" s="73" t="s">
        <v>41</v>
      </c>
      <c r="D31" s="45"/>
    </row>
    <row r="32" spans="1:4" ht="17.25" customHeight="1">
      <c r="A32" s="78"/>
      <c r="B32" s="45"/>
      <c r="C32" s="18" t="s">
        <v>42</v>
      </c>
      <c r="D32" s="45"/>
    </row>
    <row r="33" spans="1:4" ht="16.5" customHeight="1">
      <c r="A33" s="78" t="s">
        <v>43</v>
      </c>
      <c r="B33" s="213">
        <v>37697498</v>
      </c>
      <c r="C33" s="78" t="s">
        <v>44</v>
      </c>
      <c r="D33" s="213">
        <v>37697498</v>
      </c>
    </row>
    <row r="34" spans="1:4" ht="16.5" customHeight="1">
      <c r="A34" s="73" t="s">
        <v>45</v>
      </c>
      <c r="B34" s="45">
        <v>1300</v>
      </c>
      <c r="C34" s="73" t="s">
        <v>46</v>
      </c>
      <c r="D34" s="45">
        <v>1300</v>
      </c>
    </row>
    <row r="35" spans="1:4" ht="16.5" customHeight="1">
      <c r="A35" s="18" t="s">
        <v>47</v>
      </c>
      <c r="B35" s="45">
        <v>1300</v>
      </c>
      <c r="C35" s="18" t="s">
        <v>47</v>
      </c>
      <c r="D35" s="45">
        <v>1300</v>
      </c>
    </row>
    <row r="36" spans="1:4" ht="16.5" customHeight="1">
      <c r="A36" s="18" t="s">
        <v>48</v>
      </c>
      <c r="B36" s="45"/>
      <c r="C36" s="18" t="s">
        <v>49</v>
      </c>
      <c r="D36" s="45"/>
    </row>
    <row r="37" spans="1:4" ht="16.5" customHeight="1">
      <c r="A37" s="79" t="s">
        <v>50</v>
      </c>
      <c r="B37" s="213">
        <v>37698798</v>
      </c>
      <c r="C37" s="79" t="s">
        <v>51</v>
      </c>
      <c r="D37" s="213">
        <v>37698798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 r:id="rId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1">
        <v>1</v>
      </c>
      <c r="B2" s="62">
        <v>0</v>
      </c>
      <c r="C2" s="61">
        <v>1</v>
      </c>
      <c r="D2" s="63"/>
      <c r="E2" s="63"/>
      <c r="F2" s="60" t="s">
        <v>177</v>
      </c>
    </row>
    <row r="3" spans="1:6" ht="42" customHeight="1">
      <c r="A3" s="170" t="str">
        <f>"2025"&amp;"年部门政府性基金预算支出预算表"</f>
        <v>2025年部门政府性基金预算支出预算表</v>
      </c>
      <c r="B3" s="170" t="s">
        <v>178</v>
      </c>
      <c r="C3" s="171"/>
      <c r="D3" s="119"/>
      <c r="E3" s="119"/>
      <c r="F3" s="119"/>
    </row>
    <row r="4" spans="1:6" ht="13.5" customHeight="1">
      <c r="A4" s="143" t="str">
        <f>"单位名称："&amp;"昆明市呈贡区人民政府斗南街道办事处"</f>
        <v>单位名称：昆明市呈贡区人民政府斗南街道办事处</v>
      </c>
      <c r="B4" s="143" t="s">
        <v>179</v>
      </c>
      <c r="C4" s="172"/>
      <c r="D4" s="63"/>
      <c r="E4" s="63"/>
      <c r="F4" s="60" t="s">
        <v>1</v>
      </c>
    </row>
    <row r="5" spans="1:6" ht="19.5" customHeight="1">
      <c r="A5" s="127" t="s">
        <v>143</v>
      </c>
      <c r="B5" s="174" t="s">
        <v>70</v>
      </c>
      <c r="C5" s="127" t="s">
        <v>71</v>
      </c>
      <c r="D5" s="149" t="s">
        <v>180</v>
      </c>
      <c r="E5" s="123"/>
      <c r="F5" s="124"/>
    </row>
    <row r="6" spans="1:6" ht="18.75" customHeight="1">
      <c r="A6" s="159"/>
      <c r="B6" s="175"/>
      <c r="C6" s="159"/>
      <c r="D6" s="10" t="s">
        <v>55</v>
      </c>
      <c r="E6" s="9" t="s">
        <v>73</v>
      </c>
      <c r="F6" s="10" t="s">
        <v>74</v>
      </c>
    </row>
    <row r="7" spans="1:6" ht="18.75" customHeight="1">
      <c r="A7" s="36">
        <v>1</v>
      </c>
      <c r="B7" s="65" t="s">
        <v>81</v>
      </c>
      <c r="C7" s="36">
        <v>3</v>
      </c>
      <c r="D7" s="66">
        <v>4</v>
      </c>
      <c r="E7" s="66">
        <v>5</v>
      </c>
      <c r="F7" s="66">
        <v>6</v>
      </c>
    </row>
    <row r="8" spans="1:6" ht="21" customHeight="1">
      <c r="A8" s="13"/>
      <c r="B8" s="13"/>
      <c r="C8" s="13"/>
      <c r="D8" s="45"/>
      <c r="E8" s="45"/>
      <c r="F8" s="45"/>
    </row>
    <row r="9" spans="1:6" ht="21" customHeight="1">
      <c r="A9" s="13"/>
      <c r="B9" s="13"/>
      <c r="C9" s="13"/>
      <c r="D9" s="45"/>
      <c r="E9" s="45"/>
      <c r="F9" s="45"/>
    </row>
    <row r="10" spans="1:6" ht="18.75" customHeight="1">
      <c r="A10" s="93" t="s">
        <v>133</v>
      </c>
      <c r="B10" s="93" t="s">
        <v>133</v>
      </c>
      <c r="C10" s="173" t="s">
        <v>133</v>
      </c>
      <c r="D10" s="45"/>
      <c r="E10" s="45"/>
      <c r="F10" s="45"/>
    </row>
    <row r="12" spans="1:6" ht="14.25" customHeight="1">
      <c r="A12" s="250" t="s">
        <v>527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 pane="bottomLeft" activeCell="A9" sqref="A9:A12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7"/>
      <c r="C2" s="47"/>
      <c r="R2" s="3"/>
      <c r="S2" s="3" t="s">
        <v>181</v>
      </c>
    </row>
    <row r="3" spans="1:19" ht="41.25" customHeight="1">
      <c r="A3" s="176" t="str">
        <f>"2025"&amp;"年部门政府采购预算表"</f>
        <v>2025年部门政府采购预算表</v>
      </c>
      <c r="B3" s="141"/>
      <c r="C3" s="141"/>
      <c r="D3" s="142"/>
      <c r="E3" s="142"/>
      <c r="F3" s="142"/>
      <c r="G3" s="142"/>
      <c r="H3" s="142"/>
      <c r="I3" s="142"/>
      <c r="J3" s="142"/>
      <c r="K3" s="142"/>
      <c r="L3" s="142"/>
      <c r="M3" s="141"/>
      <c r="N3" s="142"/>
      <c r="O3" s="142"/>
      <c r="P3" s="141"/>
      <c r="Q3" s="142"/>
      <c r="R3" s="141"/>
      <c r="S3" s="141"/>
    </row>
    <row r="4" spans="1:19" ht="18.75" customHeight="1">
      <c r="A4" s="134" t="str">
        <f>"单位名称："&amp;"昆明市呈贡区人民政府斗南街道办事处"</f>
        <v>单位名称：昆明市呈贡区人民政府斗南街道办事处</v>
      </c>
      <c r="B4" s="177"/>
      <c r="C4" s="177"/>
      <c r="D4" s="178"/>
      <c r="E4" s="178"/>
      <c r="F4" s="178"/>
      <c r="G4" s="178"/>
      <c r="H4" s="178"/>
      <c r="I4" s="5"/>
      <c r="J4" s="5"/>
      <c r="K4" s="5"/>
      <c r="L4" s="5"/>
      <c r="R4" s="6"/>
      <c r="S4" s="60" t="s">
        <v>1</v>
      </c>
    </row>
    <row r="5" spans="1:19" ht="15.75" customHeight="1">
      <c r="A5" s="163" t="s">
        <v>142</v>
      </c>
      <c r="B5" s="187" t="s">
        <v>143</v>
      </c>
      <c r="C5" s="187" t="s">
        <v>182</v>
      </c>
      <c r="D5" s="189" t="s">
        <v>183</v>
      </c>
      <c r="E5" s="189" t="s">
        <v>184</v>
      </c>
      <c r="F5" s="189" t="s">
        <v>185</v>
      </c>
      <c r="G5" s="189" t="s">
        <v>186</v>
      </c>
      <c r="H5" s="189" t="s">
        <v>187</v>
      </c>
      <c r="I5" s="179" t="s">
        <v>150</v>
      </c>
      <c r="J5" s="179"/>
      <c r="K5" s="179"/>
      <c r="L5" s="179"/>
      <c r="M5" s="147"/>
      <c r="N5" s="179"/>
      <c r="O5" s="179"/>
      <c r="P5" s="146"/>
      <c r="Q5" s="179"/>
      <c r="R5" s="147"/>
      <c r="S5" s="148"/>
    </row>
    <row r="6" spans="1:19" ht="17.25" customHeight="1">
      <c r="A6" s="164"/>
      <c r="B6" s="188"/>
      <c r="C6" s="188"/>
      <c r="D6" s="190"/>
      <c r="E6" s="190"/>
      <c r="F6" s="190"/>
      <c r="G6" s="190"/>
      <c r="H6" s="190"/>
      <c r="I6" s="190" t="s">
        <v>55</v>
      </c>
      <c r="J6" s="190" t="s">
        <v>58</v>
      </c>
      <c r="K6" s="190" t="s">
        <v>188</v>
      </c>
      <c r="L6" s="190" t="s">
        <v>189</v>
      </c>
      <c r="M6" s="192" t="s">
        <v>190</v>
      </c>
      <c r="N6" s="180" t="s">
        <v>191</v>
      </c>
      <c r="O6" s="180"/>
      <c r="P6" s="181"/>
      <c r="Q6" s="180"/>
      <c r="R6" s="182"/>
      <c r="S6" s="183"/>
    </row>
    <row r="7" spans="1:19" ht="54" customHeight="1">
      <c r="A7" s="165"/>
      <c r="B7" s="183"/>
      <c r="C7" s="183"/>
      <c r="D7" s="191"/>
      <c r="E7" s="191"/>
      <c r="F7" s="191"/>
      <c r="G7" s="191"/>
      <c r="H7" s="191"/>
      <c r="I7" s="191"/>
      <c r="J7" s="191" t="s">
        <v>57</v>
      </c>
      <c r="K7" s="191"/>
      <c r="L7" s="191"/>
      <c r="M7" s="193"/>
      <c r="N7" s="50" t="s">
        <v>57</v>
      </c>
      <c r="O7" s="50" t="s">
        <v>64</v>
      </c>
      <c r="P7" s="49" t="s">
        <v>65</v>
      </c>
      <c r="Q7" s="50" t="s">
        <v>66</v>
      </c>
      <c r="R7" s="55" t="s">
        <v>67</v>
      </c>
      <c r="S7" s="49" t="s">
        <v>68</v>
      </c>
    </row>
    <row r="8" spans="1:19" ht="18" customHeight="1">
      <c r="A8" s="58">
        <v>1</v>
      </c>
      <c r="B8" s="58" t="s">
        <v>81</v>
      </c>
      <c r="C8" s="59">
        <v>3</v>
      </c>
      <c r="D8" s="59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</row>
    <row r="9" spans="1:19" s="214" customFormat="1" ht="18" customHeight="1">
      <c r="A9" s="276" t="s">
        <v>537</v>
      </c>
      <c r="B9" s="262" t="s">
        <v>544</v>
      </c>
      <c r="C9" s="254" t="s">
        <v>435</v>
      </c>
      <c r="D9" s="251" t="s">
        <v>528</v>
      </c>
      <c r="E9" s="251" t="s">
        <v>528</v>
      </c>
      <c r="F9" s="251" t="s">
        <v>529</v>
      </c>
      <c r="G9" s="252">
        <v>60</v>
      </c>
      <c r="H9" s="253">
        <v>8400</v>
      </c>
      <c r="I9" s="253">
        <v>8400</v>
      </c>
      <c r="J9" s="253">
        <v>8400</v>
      </c>
      <c r="K9" s="253"/>
      <c r="L9" s="240"/>
      <c r="M9" s="253"/>
      <c r="N9" s="253"/>
      <c r="O9" s="253"/>
      <c r="P9" s="253"/>
      <c r="Q9" s="253"/>
      <c r="R9" s="253"/>
      <c r="S9" s="253"/>
    </row>
    <row r="10" spans="1:19" s="214" customFormat="1" ht="18" customHeight="1">
      <c r="A10" s="277"/>
      <c r="B10" s="263"/>
      <c r="C10" s="256"/>
      <c r="D10" s="251" t="s">
        <v>530</v>
      </c>
      <c r="E10" s="251" t="s">
        <v>530</v>
      </c>
      <c r="F10" s="251" t="s">
        <v>531</v>
      </c>
      <c r="G10" s="252">
        <v>5</v>
      </c>
      <c r="H10" s="253">
        <v>4000</v>
      </c>
      <c r="I10" s="253">
        <v>4000</v>
      </c>
      <c r="J10" s="253">
        <v>4000</v>
      </c>
      <c r="K10" s="253"/>
      <c r="L10" s="240"/>
      <c r="M10" s="253"/>
      <c r="N10" s="253"/>
      <c r="O10" s="253"/>
      <c r="P10" s="253"/>
      <c r="Q10" s="253"/>
      <c r="R10" s="253"/>
      <c r="S10" s="253"/>
    </row>
    <row r="11" spans="1:19" s="214" customFormat="1" ht="34.5" customHeight="1">
      <c r="A11" s="277"/>
      <c r="B11" s="263"/>
      <c r="C11" s="255"/>
      <c r="D11" s="251" t="s">
        <v>532</v>
      </c>
      <c r="E11" s="251" t="s">
        <v>533</v>
      </c>
      <c r="F11" s="251" t="s">
        <v>534</v>
      </c>
      <c r="G11" s="252">
        <v>1</v>
      </c>
      <c r="H11" s="253">
        <v>300000</v>
      </c>
      <c r="I11" s="253">
        <v>300000</v>
      </c>
      <c r="J11" s="253">
        <v>300000</v>
      </c>
      <c r="K11" s="253"/>
      <c r="L11" s="240"/>
      <c r="M11" s="253"/>
      <c r="N11" s="253"/>
      <c r="O11" s="253"/>
      <c r="P11" s="253"/>
      <c r="Q11" s="253"/>
      <c r="R11" s="253"/>
      <c r="S11" s="253"/>
    </row>
    <row r="12" spans="1:19" s="214" customFormat="1" ht="36" customHeight="1">
      <c r="A12" s="275"/>
      <c r="B12" s="264"/>
      <c r="C12" s="261" t="s">
        <v>436</v>
      </c>
      <c r="D12" s="251" t="s">
        <v>535</v>
      </c>
      <c r="E12" s="251" t="s">
        <v>536</v>
      </c>
      <c r="F12" s="251" t="s">
        <v>534</v>
      </c>
      <c r="G12" s="252">
        <v>1</v>
      </c>
      <c r="H12" s="253">
        <v>1050000</v>
      </c>
      <c r="I12" s="253">
        <v>1050000</v>
      </c>
      <c r="J12" s="253">
        <v>1050000</v>
      </c>
      <c r="K12" s="253"/>
      <c r="L12" s="240"/>
      <c r="M12" s="253"/>
      <c r="N12" s="253"/>
      <c r="O12" s="253"/>
      <c r="P12" s="253"/>
      <c r="Q12" s="253"/>
      <c r="R12" s="253"/>
      <c r="S12" s="253"/>
    </row>
    <row r="13" spans="1:19" ht="21" customHeight="1">
      <c r="A13" s="257" t="s">
        <v>133</v>
      </c>
      <c r="B13" s="258"/>
      <c r="C13" s="258"/>
      <c r="D13" s="258"/>
      <c r="E13" s="258"/>
      <c r="F13" s="258"/>
      <c r="G13" s="259"/>
      <c r="H13" s="253">
        <v>1362400</v>
      </c>
      <c r="I13" s="253">
        <v>1362400</v>
      </c>
      <c r="J13" s="253">
        <v>1362400</v>
      </c>
      <c r="K13" s="45"/>
      <c r="L13" s="45"/>
      <c r="M13" s="253"/>
      <c r="N13" s="253"/>
      <c r="O13" s="45"/>
      <c r="P13" s="45"/>
      <c r="Q13" s="45"/>
      <c r="R13" s="45"/>
      <c r="S13" s="45"/>
    </row>
    <row r="14" spans="1:19" ht="21" customHeight="1">
      <c r="A14" s="260" t="s">
        <v>192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</row>
  </sheetData>
  <mergeCells count="22">
    <mergeCell ref="B9:B12"/>
    <mergeCell ref="C9:C11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3:G13"/>
    <mergeCell ref="A9:A12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 pane="bottomLeft" activeCell="A20" sqref="A2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2"/>
      <c r="B2" s="47"/>
      <c r="C2" s="47"/>
      <c r="D2" s="47"/>
      <c r="E2" s="47"/>
      <c r="F2" s="47"/>
      <c r="G2" s="47"/>
      <c r="H2" s="42"/>
      <c r="I2" s="42"/>
      <c r="J2" s="42"/>
      <c r="K2" s="42"/>
      <c r="L2" s="42"/>
      <c r="M2" s="42"/>
      <c r="N2" s="54"/>
      <c r="O2" s="42"/>
      <c r="P2" s="42"/>
      <c r="Q2" s="47"/>
      <c r="R2" s="42"/>
      <c r="S2" s="56"/>
      <c r="T2" s="56" t="s">
        <v>193</v>
      </c>
    </row>
    <row r="3" spans="1:20" ht="41.25" customHeight="1">
      <c r="A3" s="176" t="str">
        <f>"2025"&amp;"年部门政府购买服务预算表"</f>
        <v>2025年部门政府购买服务预算表</v>
      </c>
      <c r="B3" s="141"/>
      <c r="C3" s="141"/>
      <c r="D3" s="141"/>
      <c r="E3" s="141"/>
      <c r="F3" s="141"/>
      <c r="G3" s="141"/>
      <c r="H3" s="194"/>
      <c r="I3" s="194"/>
      <c r="J3" s="194"/>
      <c r="K3" s="194"/>
      <c r="L3" s="194"/>
      <c r="M3" s="194"/>
      <c r="N3" s="195"/>
      <c r="O3" s="194"/>
      <c r="P3" s="194"/>
      <c r="Q3" s="141"/>
      <c r="R3" s="194"/>
      <c r="S3" s="195"/>
      <c r="T3" s="141"/>
    </row>
    <row r="4" spans="1:20" ht="22.5" customHeight="1">
      <c r="A4" s="196" t="str">
        <f>"单位名称："&amp;"昆明市呈贡区人民政府斗南街道办事处"</f>
        <v>单位名称：昆明市呈贡区人民政府斗南街道办事处</v>
      </c>
      <c r="B4" s="177"/>
      <c r="C4" s="177"/>
      <c r="D4" s="177"/>
      <c r="E4" s="177"/>
      <c r="F4" s="177"/>
      <c r="G4" s="177"/>
      <c r="H4" s="197"/>
      <c r="I4" s="197"/>
      <c r="J4" s="41"/>
      <c r="K4" s="41"/>
      <c r="L4" s="41"/>
      <c r="M4" s="41"/>
      <c r="N4" s="54"/>
      <c r="O4" s="42"/>
      <c r="P4" s="42"/>
      <c r="Q4" s="47"/>
      <c r="R4" s="42"/>
      <c r="S4" s="57"/>
      <c r="T4" s="56" t="s">
        <v>1</v>
      </c>
    </row>
    <row r="5" spans="1:20" ht="24" customHeight="1">
      <c r="A5" s="163" t="s">
        <v>142</v>
      </c>
      <c r="B5" s="187" t="s">
        <v>143</v>
      </c>
      <c r="C5" s="187" t="s">
        <v>182</v>
      </c>
      <c r="D5" s="187" t="s">
        <v>194</v>
      </c>
      <c r="E5" s="187" t="s">
        <v>195</v>
      </c>
      <c r="F5" s="187" t="s">
        <v>196</v>
      </c>
      <c r="G5" s="187" t="s">
        <v>197</v>
      </c>
      <c r="H5" s="189" t="s">
        <v>198</v>
      </c>
      <c r="I5" s="189" t="s">
        <v>199</v>
      </c>
      <c r="J5" s="179" t="s">
        <v>150</v>
      </c>
      <c r="K5" s="179"/>
      <c r="L5" s="179"/>
      <c r="M5" s="179"/>
      <c r="N5" s="147"/>
      <c r="O5" s="179"/>
      <c r="P5" s="179"/>
      <c r="Q5" s="146"/>
      <c r="R5" s="179"/>
      <c r="S5" s="147"/>
      <c r="T5" s="148"/>
    </row>
    <row r="6" spans="1:20" ht="24" customHeight="1">
      <c r="A6" s="164"/>
      <c r="B6" s="188"/>
      <c r="C6" s="188"/>
      <c r="D6" s="188"/>
      <c r="E6" s="188"/>
      <c r="F6" s="188"/>
      <c r="G6" s="188"/>
      <c r="H6" s="190"/>
      <c r="I6" s="190"/>
      <c r="J6" s="190" t="s">
        <v>55</v>
      </c>
      <c r="K6" s="190" t="s">
        <v>58</v>
      </c>
      <c r="L6" s="190" t="s">
        <v>188</v>
      </c>
      <c r="M6" s="190" t="s">
        <v>189</v>
      </c>
      <c r="N6" s="192" t="s">
        <v>190</v>
      </c>
      <c r="O6" s="180" t="s">
        <v>191</v>
      </c>
      <c r="P6" s="180"/>
      <c r="Q6" s="181"/>
      <c r="R6" s="180"/>
      <c r="S6" s="182"/>
      <c r="T6" s="183"/>
    </row>
    <row r="7" spans="1:20" ht="54" customHeight="1">
      <c r="A7" s="165"/>
      <c r="B7" s="183"/>
      <c r="C7" s="183"/>
      <c r="D7" s="183"/>
      <c r="E7" s="183"/>
      <c r="F7" s="183"/>
      <c r="G7" s="183"/>
      <c r="H7" s="191"/>
      <c r="I7" s="191"/>
      <c r="J7" s="191"/>
      <c r="K7" s="191" t="s">
        <v>57</v>
      </c>
      <c r="L7" s="191"/>
      <c r="M7" s="191"/>
      <c r="N7" s="193"/>
      <c r="O7" s="50" t="s">
        <v>57</v>
      </c>
      <c r="P7" s="50" t="s">
        <v>64</v>
      </c>
      <c r="Q7" s="49" t="s">
        <v>65</v>
      </c>
      <c r="R7" s="50" t="s">
        <v>66</v>
      </c>
      <c r="S7" s="55" t="s">
        <v>67</v>
      </c>
      <c r="T7" s="49" t="s">
        <v>68</v>
      </c>
    </row>
    <row r="8" spans="1:20" ht="17.25" customHeight="1">
      <c r="A8" s="11">
        <v>1</v>
      </c>
      <c r="B8" s="49">
        <v>2</v>
      </c>
      <c r="C8" s="11">
        <v>3</v>
      </c>
      <c r="D8" s="11">
        <v>4</v>
      </c>
      <c r="E8" s="49">
        <v>5</v>
      </c>
      <c r="F8" s="11">
        <v>6</v>
      </c>
      <c r="G8" s="11">
        <v>7</v>
      </c>
      <c r="H8" s="49">
        <v>8</v>
      </c>
      <c r="I8" s="11">
        <v>9</v>
      </c>
      <c r="J8" s="11">
        <v>10</v>
      </c>
      <c r="K8" s="49">
        <v>11</v>
      </c>
      <c r="L8" s="11">
        <v>12</v>
      </c>
      <c r="M8" s="11">
        <v>13</v>
      </c>
      <c r="N8" s="49">
        <v>14</v>
      </c>
      <c r="O8" s="11">
        <v>15</v>
      </c>
      <c r="P8" s="11">
        <v>16</v>
      </c>
      <c r="Q8" s="49">
        <v>17</v>
      </c>
      <c r="R8" s="11">
        <v>18</v>
      </c>
      <c r="S8" s="11">
        <v>19</v>
      </c>
      <c r="T8" s="11">
        <v>20</v>
      </c>
    </row>
    <row r="9" spans="1:20" ht="21" customHeight="1">
      <c r="A9" s="51"/>
      <c r="B9" s="52"/>
      <c r="C9" s="52"/>
      <c r="D9" s="52"/>
      <c r="E9" s="52"/>
      <c r="F9" s="52"/>
      <c r="G9" s="52"/>
      <c r="H9" s="53"/>
      <c r="I9" s="53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ht="21" customHeight="1">
      <c r="A10" s="184" t="s">
        <v>133</v>
      </c>
      <c r="B10" s="185"/>
      <c r="C10" s="185"/>
      <c r="D10" s="185"/>
      <c r="E10" s="185"/>
      <c r="F10" s="185"/>
      <c r="G10" s="185"/>
      <c r="H10" s="186"/>
      <c r="I10" s="104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2" spans="1:20" ht="14.25" customHeight="1">
      <c r="A12" s="278" t="s">
        <v>547</v>
      </c>
    </row>
  </sheetData>
  <mergeCells count="19">
    <mergeCell ref="L6:L7"/>
    <mergeCell ref="M6:M7"/>
    <mergeCell ref="N6:N7"/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40"/>
      <c r="W2" s="3"/>
      <c r="X2" s="3" t="s">
        <v>200</v>
      </c>
    </row>
    <row r="3" spans="1:24" ht="41.25" customHeight="1">
      <c r="A3" s="176" t="str">
        <f>"2025"&amp;"年对下转移支付预算表"</f>
        <v>2025年对下转移支付预算表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1"/>
      <c r="X3" s="141"/>
    </row>
    <row r="4" spans="1:24" ht="18" customHeight="1">
      <c r="A4" s="196" t="str">
        <f>"单位名称："&amp;"昆明市呈贡区人民政府斗南街道办事处"</f>
        <v>单位名称：昆明市呈贡区人民政府斗南街道办事处</v>
      </c>
      <c r="B4" s="197"/>
      <c r="C4" s="197"/>
      <c r="D4" s="198"/>
      <c r="E4" s="199"/>
      <c r="F4" s="199"/>
      <c r="G4" s="199"/>
      <c r="H4" s="199"/>
      <c r="I4" s="199"/>
      <c r="W4" s="6"/>
      <c r="X4" s="6" t="s">
        <v>1</v>
      </c>
    </row>
    <row r="5" spans="1:24" ht="19.5" customHeight="1">
      <c r="A5" s="166" t="s">
        <v>201</v>
      </c>
      <c r="B5" s="149" t="s">
        <v>150</v>
      </c>
      <c r="C5" s="123"/>
      <c r="D5" s="123"/>
      <c r="E5" s="149" t="s">
        <v>202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46"/>
      <c r="X5" s="148"/>
    </row>
    <row r="6" spans="1:24" ht="40.5" customHeight="1">
      <c r="A6" s="128"/>
      <c r="B6" s="15" t="s">
        <v>55</v>
      </c>
      <c r="C6" s="8" t="s">
        <v>58</v>
      </c>
      <c r="D6" s="43" t="s">
        <v>188</v>
      </c>
      <c r="E6" s="24" t="s">
        <v>203</v>
      </c>
      <c r="F6" s="24" t="s">
        <v>204</v>
      </c>
      <c r="G6" s="24" t="s">
        <v>205</v>
      </c>
      <c r="H6" s="24" t="s">
        <v>206</v>
      </c>
      <c r="I6" s="24" t="s">
        <v>207</v>
      </c>
      <c r="J6" s="24" t="s">
        <v>208</v>
      </c>
      <c r="K6" s="24" t="s">
        <v>209</v>
      </c>
      <c r="L6" s="24" t="s">
        <v>210</v>
      </c>
      <c r="M6" s="24" t="s">
        <v>211</v>
      </c>
      <c r="N6" s="24" t="s">
        <v>212</v>
      </c>
      <c r="O6" s="24" t="s">
        <v>213</v>
      </c>
      <c r="P6" s="24" t="s">
        <v>214</v>
      </c>
      <c r="Q6" s="24" t="s">
        <v>215</v>
      </c>
      <c r="R6" s="24" t="s">
        <v>216</v>
      </c>
      <c r="S6" s="24" t="s">
        <v>217</v>
      </c>
      <c r="T6" s="24" t="s">
        <v>218</v>
      </c>
      <c r="U6" s="24" t="s">
        <v>219</v>
      </c>
      <c r="V6" s="24" t="s">
        <v>220</v>
      </c>
      <c r="W6" s="24" t="s">
        <v>221</v>
      </c>
      <c r="X6" s="46" t="s">
        <v>222</v>
      </c>
    </row>
    <row r="7" spans="1:24" ht="19.5" customHeight="1">
      <c r="A7" s="12">
        <v>1</v>
      </c>
      <c r="B7" s="12">
        <v>2</v>
      </c>
      <c r="C7" s="12">
        <v>3</v>
      </c>
      <c r="D7" s="44">
        <v>4</v>
      </c>
      <c r="E7" s="19">
        <v>5</v>
      </c>
      <c r="F7" s="12">
        <v>6</v>
      </c>
      <c r="G7" s="12">
        <v>7</v>
      </c>
      <c r="H7" s="44">
        <v>8</v>
      </c>
      <c r="I7" s="12">
        <v>9</v>
      </c>
      <c r="J7" s="12">
        <v>10</v>
      </c>
      <c r="K7" s="12">
        <v>11</v>
      </c>
      <c r="L7" s="44">
        <v>12</v>
      </c>
      <c r="M7" s="12">
        <v>13</v>
      </c>
      <c r="N7" s="12">
        <v>14</v>
      </c>
      <c r="O7" s="12">
        <v>15</v>
      </c>
      <c r="P7" s="44">
        <v>16</v>
      </c>
      <c r="Q7" s="12">
        <v>17</v>
      </c>
      <c r="R7" s="12">
        <v>18</v>
      </c>
      <c r="S7" s="12">
        <v>19</v>
      </c>
      <c r="T7" s="44">
        <v>20</v>
      </c>
      <c r="U7" s="44">
        <v>21</v>
      </c>
      <c r="V7" s="44">
        <v>22</v>
      </c>
      <c r="W7" s="19">
        <v>23</v>
      </c>
      <c r="X7" s="19">
        <v>24</v>
      </c>
    </row>
    <row r="8" spans="1:24" ht="19.5" customHeight="1">
      <c r="A8" s="16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</row>
    <row r="9" spans="1:24" ht="19.5" customHeight="1">
      <c r="A9" s="37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1" spans="1:24" ht="14.25" customHeight="1">
      <c r="A11" s="250" t="s">
        <v>538</v>
      </c>
    </row>
  </sheetData>
  <mergeCells count="5">
    <mergeCell ref="A3:X3"/>
    <mergeCell ref="A4:I4"/>
    <mergeCell ref="B5:D5"/>
    <mergeCell ref="E5:X5"/>
    <mergeCell ref="A5:A6"/>
  </mergeCells>
  <phoneticPr fontId="16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 pane="bottomLeft" activeCell="A16" sqref="A16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223</v>
      </c>
    </row>
    <row r="3" spans="1:10" ht="41.25" customHeight="1">
      <c r="A3" s="169" t="str">
        <f>"2025"&amp;"年对下转移支付绩效目标表"</f>
        <v>2025年对下转移支付绩效目标表</v>
      </c>
      <c r="B3" s="142"/>
      <c r="C3" s="142"/>
      <c r="D3" s="142"/>
      <c r="E3" s="142"/>
      <c r="F3" s="141"/>
      <c r="G3" s="142"/>
      <c r="H3" s="141"/>
      <c r="I3" s="141"/>
      <c r="J3" s="142"/>
    </row>
    <row r="4" spans="1:10" ht="17.25" customHeight="1">
      <c r="A4" s="143" t="str">
        <f>"单位名称："&amp;"昆明市呈贡区人民政府斗南街道办事处"</f>
        <v>单位名称：昆明市呈贡区人民政府斗南街道办事处</v>
      </c>
      <c r="B4" s="86"/>
      <c r="C4" s="86"/>
      <c r="D4" s="86"/>
      <c r="E4" s="86"/>
      <c r="F4" s="86"/>
      <c r="G4" s="86"/>
      <c r="H4" s="86"/>
    </row>
    <row r="5" spans="1:10" ht="44.25" customHeight="1">
      <c r="A5" s="35" t="s">
        <v>201</v>
      </c>
      <c r="B5" s="35" t="s">
        <v>168</v>
      </c>
      <c r="C5" s="35" t="s">
        <v>169</v>
      </c>
      <c r="D5" s="35" t="s">
        <v>170</v>
      </c>
      <c r="E5" s="35" t="s">
        <v>171</v>
      </c>
      <c r="F5" s="36" t="s">
        <v>172</v>
      </c>
      <c r="G5" s="35" t="s">
        <v>173</v>
      </c>
      <c r="H5" s="36" t="s">
        <v>174</v>
      </c>
      <c r="I5" s="36" t="s">
        <v>175</v>
      </c>
      <c r="J5" s="35" t="s">
        <v>176</v>
      </c>
    </row>
    <row r="6" spans="1:10" ht="14.25" customHeight="1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6">
        <v>6</v>
      </c>
      <c r="G6" s="35">
        <v>7</v>
      </c>
      <c r="H6" s="36">
        <v>8</v>
      </c>
      <c r="I6" s="36">
        <v>9</v>
      </c>
      <c r="J6" s="35">
        <v>10</v>
      </c>
    </row>
    <row r="7" spans="1:10" ht="42" customHeight="1">
      <c r="A7" s="16"/>
      <c r="B7" s="37"/>
      <c r="C7" s="37"/>
      <c r="D7" s="37"/>
      <c r="E7" s="38"/>
      <c r="F7" s="39"/>
      <c r="G7" s="38"/>
      <c r="H7" s="39"/>
      <c r="I7" s="39"/>
      <c r="J7" s="38"/>
    </row>
    <row r="8" spans="1:10" ht="42" customHeight="1">
      <c r="A8" s="16"/>
      <c r="B8" s="13"/>
      <c r="C8" s="13"/>
      <c r="D8" s="13"/>
      <c r="E8" s="16"/>
      <c r="F8" s="13"/>
      <c r="G8" s="16"/>
      <c r="H8" s="13"/>
      <c r="I8" s="13"/>
      <c r="J8" s="16"/>
    </row>
    <row r="10" spans="1:10" ht="12" customHeight="1">
      <c r="A10" s="250" t="s">
        <v>538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 pane="bottomLeft" activeCell="A18" sqref="A18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00" t="s">
        <v>224</v>
      </c>
      <c r="B2" s="201"/>
      <c r="C2" s="201"/>
      <c r="D2" s="202"/>
      <c r="E2" s="202"/>
      <c r="F2" s="202"/>
      <c r="G2" s="201"/>
      <c r="H2" s="201"/>
      <c r="I2" s="202"/>
    </row>
    <row r="3" spans="1:9" ht="41.25" customHeight="1">
      <c r="A3" s="85" t="str">
        <f>"2025"&amp;"年新增资产配置预算表"</f>
        <v>2025年新增资产配置预算表</v>
      </c>
      <c r="B3" s="133"/>
      <c r="C3" s="133"/>
      <c r="D3" s="132"/>
      <c r="E3" s="132"/>
      <c r="F3" s="132"/>
      <c r="G3" s="133"/>
      <c r="H3" s="133"/>
      <c r="I3" s="132"/>
    </row>
    <row r="4" spans="1:9" ht="14.25" customHeight="1">
      <c r="A4" s="87" t="str">
        <f>"单位名称："&amp;"昆明市呈贡区人民政府斗南街道办事处"</f>
        <v>单位名称：昆明市呈贡区人民政府斗南街道办事处</v>
      </c>
      <c r="B4" s="203"/>
      <c r="C4" s="203"/>
      <c r="D4" s="23"/>
      <c r="F4" s="22"/>
      <c r="G4" s="21"/>
      <c r="H4" s="21"/>
      <c r="I4" s="34" t="s">
        <v>1</v>
      </c>
    </row>
    <row r="5" spans="1:9" ht="28.5" customHeight="1">
      <c r="A5" s="136" t="s">
        <v>142</v>
      </c>
      <c r="B5" s="137" t="s">
        <v>143</v>
      </c>
      <c r="C5" s="98" t="s">
        <v>225</v>
      </c>
      <c r="D5" s="136" t="s">
        <v>226</v>
      </c>
      <c r="E5" s="136" t="s">
        <v>227</v>
      </c>
      <c r="F5" s="136" t="s">
        <v>228</v>
      </c>
      <c r="G5" s="137" t="s">
        <v>229</v>
      </c>
      <c r="H5" s="204"/>
      <c r="I5" s="136"/>
    </row>
    <row r="6" spans="1:9" ht="21" customHeight="1">
      <c r="A6" s="98"/>
      <c r="B6" s="140"/>
      <c r="C6" s="140"/>
      <c r="D6" s="139"/>
      <c r="E6" s="140"/>
      <c r="F6" s="140"/>
      <c r="G6" s="24" t="s">
        <v>186</v>
      </c>
      <c r="H6" s="24" t="s">
        <v>230</v>
      </c>
      <c r="I6" s="24" t="s">
        <v>231</v>
      </c>
    </row>
    <row r="7" spans="1:9" ht="17.25" customHeight="1">
      <c r="A7" s="25" t="s">
        <v>80</v>
      </c>
      <c r="B7" s="26"/>
      <c r="C7" s="27" t="s">
        <v>81</v>
      </c>
      <c r="D7" s="25" t="s">
        <v>82</v>
      </c>
      <c r="E7" s="28" t="s">
        <v>83</v>
      </c>
      <c r="F7" s="25" t="s">
        <v>84</v>
      </c>
      <c r="G7" s="27" t="s">
        <v>85</v>
      </c>
      <c r="H7" s="29" t="s">
        <v>86</v>
      </c>
      <c r="I7" s="28" t="s">
        <v>87</v>
      </c>
    </row>
    <row r="8" spans="1:9" ht="19.5" customHeight="1">
      <c r="A8" s="30"/>
      <c r="B8" s="18"/>
      <c r="C8" s="18"/>
      <c r="D8" s="16"/>
      <c r="E8" s="13"/>
      <c r="F8" s="29"/>
      <c r="G8" s="31"/>
      <c r="H8" s="32"/>
      <c r="I8" s="32"/>
    </row>
    <row r="9" spans="1:9" ht="19.5" customHeight="1">
      <c r="A9" s="205" t="s">
        <v>55</v>
      </c>
      <c r="B9" s="206"/>
      <c r="C9" s="206"/>
      <c r="D9" s="207"/>
      <c r="E9" s="208"/>
      <c r="F9" s="208"/>
      <c r="G9" s="31"/>
      <c r="H9" s="32"/>
      <c r="I9" s="32"/>
    </row>
    <row r="11" spans="1:9" ht="14.25" customHeight="1">
      <c r="A11" s="250" t="s">
        <v>539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 pane="bottomLeft" activeCell="K19" sqref="K19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232</v>
      </c>
    </row>
    <row r="3" spans="1:11" ht="41.25" customHeight="1">
      <c r="A3" s="142" t="str">
        <f>"2025"&amp;"年上级转移支付补助项目支出预算表"</f>
        <v>2025年上级转移支付补助项目支出预算表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ht="13.5" customHeight="1">
      <c r="A4" s="143" t="str">
        <f>"单位名称："&amp;"昆明市呈贡区人民政府斗南街道办事处"</f>
        <v>单位名称：昆明市呈贡区人民政府斗南街道办事处</v>
      </c>
      <c r="B4" s="144"/>
      <c r="C4" s="144"/>
      <c r="D4" s="144"/>
      <c r="E4" s="144"/>
      <c r="F4" s="144"/>
      <c r="G4" s="144"/>
      <c r="H4" s="5"/>
      <c r="I4" s="5"/>
      <c r="J4" s="5"/>
      <c r="K4" s="6" t="s">
        <v>1</v>
      </c>
    </row>
    <row r="5" spans="1:11" ht="21.75" customHeight="1">
      <c r="A5" s="155" t="s">
        <v>161</v>
      </c>
      <c r="B5" s="155" t="s">
        <v>145</v>
      </c>
      <c r="C5" s="155" t="s">
        <v>162</v>
      </c>
      <c r="D5" s="163" t="s">
        <v>146</v>
      </c>
      <c r="E5" s="163" t="s">
        <v>147</v>
      </c>
      <c r="F5" s="163" t="s">
        <v>163</v>
      </c>
      <c r="G5" s="163" t="s">
        <v>164</v>
      </c>
      <c r="H5" s="166" t="s">
        <v>55</v>
      </c>
      <c r="I5" s="149" t="s">
        <v>233</v>
      </c>
      <c r="J5" s="123"/>
      <c r="K5" s="124"/>
    </row>
    <row r="6" spans="1:11" ht="21.75" customHeight="1">
      <c r="A6" s="156"/>
      <c r="B6" s="156"/>
      <c r="C6" s="156"/>
      <c r="D6" s="164"/>
      <c r="E6" s="164"/>
      <c r="F6" s="164"/>
      <c r="G6" s="164"/>
      <c r="H6" s="157"/>
      <c r="I6" s="163" t="s">
        <v>58</v>
      </c>
      <c r="J6" s="163" t="s">
        <v>59</v>
      </c>
      <c r="K6" s="163" t="s">
        <v>60</v>
      </c>
    </row>
    <row r="7" spans="1:11" ht="40.5" customHeight="1">
      <c r="A7" s="162"/>
      <c r="B7" s="162"/>
      <c r="C7" s="162"/>
      <c r="D7" s="165"/>
      <c r="E7" s="165"/>
      <c r="F7" s="165"/>
      <c r="G7" s="165"/>
      <c r="H7" s="128"/>
      <c r="I7" s="165" t="s">
        <v>57</v>
      </c>
      <c r="J7" s="165"/>
      <c r="K7" s="165"/>
    </row>
    <row r="8" spans="1:11" ht="1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9">
        <v>10</v>
      </c>
      <c r="K8" s="19">
        <v>11</v>
      </c>
    </row>
    <row r="9" spans="1:11" ht="29.25" customHeight="1">
      <c r="A9" s="266" t="s">
        <v>541</v>
      </c>
      <c r="B9" s="265" t="s">
        <v>540</v>
      </c>
      <c r="C9" s="266" t="s">
        <v>537</v>
      </c>
      <c r="D9" s="16">
        <v>2230105</v>
      </c>
      <c r="E9" s="16" t="s">
        <v>299</v>
      </c>
      <c r="F9" s="16">
        <v>50701</v>
      </c>
      <c r="G9" s="16" t="s">
        <v>549</v>
      </c>
      <c r="H9" s="17">
        <v>9700</v>
      </c>
      <c r="I9" s="20"/>
      <c r="J9" s="20"/>
      <c r="K9" s="17">
        <v>9700</v>
      </c>
    </row>
    <row r="10" spans="1:11" ht="18.75" customHeight="1">
      <c r="A10" s="151" t="s">
        <v>133</v>
      </c>
      <c r="B10" s="152"/>
      <c r="C10" s="152"/>
      <c r="D10" s="152"/>
      <c r="E10" s="152"/>
      <c r="F10" s="152"/>
      <c r="G10" s="113"/>
      <c r="H10" s="17">
        <v>9700</v>
      </c>
      <c r="I10" s="14"/>
      <c r="J10" s="14"/>
      <c r="K10" s="17">
        <v>9700</v>
      </c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 pane="bottomLeft" activeCell="D11" sqref="D11"/>
    </sheetView>
  </sheetViews>
  <sheetFormatPr defaultColWidth="9.125" defaultRowHeight="14.25" customHeight="1"/>
  <cols>
    <col min="1" max="1" width="35.25" customWidth="1"/>
    <col min="2" max="2" width="28" customWidth="1"/>
    <col min="3" max="3" width="32.125" bestFit="1" customWidth="1"/>
    <col min="4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234</v>
      </c>
    </row>
    <row r="3" spans="1:7" ht="41.25" customHeight="1">
      <c r="A3" s="142" t="str">
        <f>"2025"&amp;"年部门项目中期规划预算表"</f>
        <v>2025年部门项目中期规划预算表</v>
      </c>
      <c r="B3" s="142"/>
      <c r="C3" s="142"/>
      <c r="D3" s="142"/>
      <c r="E3" s="142"/>
      <c r="F3" s="142"/>
      <c r="G3" s="142"/>
    </row>
    <row r="4" spans="1:7" ht="13.5" customHeight="1">
      <c r="A4" s="143" t="str">
        <f>"单位名称："&amp;"昆明市呈贡区人民政府斗南街道办事处"</f>
        <v>单位名称：昆明市呈贡区人民政府斗南街道办事处</v>
      </c>
      <c r="B4" s="144"/>
      <c r="C4" s="144"/>
      <c r="D4" s="144"/>
      <c r="E4" s="5"/>
      <c r="F4" s="5"/>
      <c r="G4" s="6" t="s">
        <v>1</v>
      </c>
    </row>
    <row r="5" spans="1:7" ht="21.75" customHeight="1">
      <c r="A5" s="155" t="s">
        <v>162</v>
      </c>
      <c r="B5" s="155" t="s">
        <v>161</v>
      </c>
      <c r="C5" s="155" t="s">
        <v>145</v>
      </c>
      <c r="D5" s="163" t="s">
        <v>235</v>
      </c>
      <c r="E5" s="149" t="s">
        <v>58</v>
      </c>
      <c r="F5" s="123"/>
      <c r="G5" s="124"/>
    </row>
    <row r="6" spans="1:7" ht="21.75" customHeight="1">
      <c r="A6" s="156"/>
      <c r="B6" s="156"/>
      <c r="C6" s="156"/>
      <c r="D6" s="164"/>
      <c r="E6" s="212" t="str">
        <f>"2025"&amp;"年"</f>
        <v>2025年</v>
      </c>
      <c r="F6" s="163" t="str">
        <f>("2025"+1)&amp;"年"</f>
        <v>2026年</v>
      </c>
      <c r="G6" s="163" t="str">
        <f>("2025"+2)&amp;"年"</f>
        <v>2027年</v>
      </c>
    </row>
    <row r="7" spans="1:7" ht="40.5" customHeight="1">
      <c r="A7" s="162"/>
      <c r="B7" s="162"/>
      <c r="C7" s="162"/>
      <c r="D7" s="165"/>
      <c r="E7" s="128"/>
      <c r="F7" s="165" t="s">
        <v>57</v>
      </c>
      <c r="G7" s="165"/>
    </row>
    <row r="8" spans="1:7" ht="1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spans="1:7" ht="17.25" customHeight="1">
      <c r="A9" s="268" t="s">
        <v>238</v>
      </c>
      <c r="B9" s="267" t="s">
        <v>541</v>
      </c>
      <c r="C9" s="234" t="s">
        <v>435</v>
      </c>
      <c r="D9" s="265" t="s">
        <v>542</v>
      </c>
      <c r="E9" s="14">
        <v>4500000</v>
      </c>
      <c r="F9" s="14">
        <v>4500000</v>
      </c>
      <c r="G9" s="14">
        <v>4500000</v>
      </c>
    </row>
    <row r="10" spans="1:7" ht="17.25" customHeight="1">
      <c r="A10" s="269"/>
      <c r="B10" s="267" t="s">
        <v>541</v>
      </c>
      <c r="C10" s="234" t="s">
        <v>436</v>
      </c>
      <c r="D10" s="265" t="s">
        <v>542</v>
      </c>
      <c r="E10" s="227">
        <v>1257750</v>
      </c>
      <c r="F10" s="227">
        <v>1257750</v>
      </c>
      <c r="G10" s="227">
        <v>1257750</v>
      </c>
    </row>
    <row r="11" spans="1:7" ht="18.75" customHeight="1">
      <c r="A11" s="270"/>
      <c r="B11" s="267" t="s">
        <v>541</v>
      </c>
      <c r="C11" s="234" t="s">
        <v>442</v>
      </c>
      <c r="D11" s="13" t="s">
        <v>548</v>
      </c>
      <c r="E11" s="14">
        <v>1300</v>
      </c>
      <c r="F11" s="14">
        <v>1300</v>
      </c>
      <c r="G11" s="14">
        <v>1300</v>
      </c>
    </row>
    <row r="12" spans="1:7" ht="18.75" customHeight="1">
      <c r="A12" s="209" t="s">
        <v>55</v>
      </c>
      <c r="B12" s="210" t="s">
        <v>236</v>
      </c>
      <c r="C12" s="210"/>
      <c r="D12" s="211"/>
      <c r="E12" s="14">
        <f>SUM(E9:E11)</f>
        <v>5759050</v>
      </c>
      <c r="F12" s="14">
        <f>SUM(F9:F11)</f>
        <v>5759050</v>
      </c>
      <c r="G12" s="14">
        <f>SUM(G9:G11)</f>
        <v>5759050</v>
      </c>
    </row>
  </sheetData>
  <mergeCells count="12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  <mergeCell ref="A9:A11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 pane="bottomLeft" activeCell="Q24" sqref="Q24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1" t="s">
        <v>52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41.25" customHeight="1">
      <c r="A3" s="85" t="str">
        <f>"2025"&amp;"年部门收入预算表"</f>
        <v>2025年部门收入预算表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ht="17.25" customHeight="1">
      <c r="A4" s="87" t="str">
        <f>"单位名称："&amp;"昆明市呈贡区人民政府斗南街道办事处"</f>
        <v>单位名称：昆明市呈贡区人民政府斗南街道办事处</v>
      </c>
      <c r="B4" s="86"/>
      <c r="S4" s="23" t="s">
        <v>1</v>
      </c>
    </row>
    <row r="5" spans="1:19" ht="21.75" customHeight="1">
      <c r="A5" s="99" t="s">
        <v>53</v>
      </c>
      <c r="B5" s="102" t="s">
        <v>54</v>
      </c>
      <c r="C5" s="102" t="s">
        <v>55</v>
      </c>
      <c r="D5" s="92" t="s">
        <v>56</v>
      </c>
      <c r="E5" s="92"/>
      <c r="F5" s="92"/>
      <c r="G5" s="92"/>
      <c r="H5" s="92"/>
      <c r="I5" s="93"/>
      <c r="J5" s="92"/>
      <c r="K5" s="92"/>
      <c r="L5" s="92"/>
      <c r="M5" s="92"/>
      <c r="N5" s="94"/>
      <c r="O5" s="92" t="s">
        <v>45</v>
      </c>
      <c r="P5" s="92"/>
      <c r="Q5" s="92"/>
      <c r="R5" s="92"/>
      <c r="S5" s="94"/>
    </row>
    <row r="6" spans="1:19" ht="27" customHeight="1">
      <c r="A6" s="100"/>
      <c r="B6" s="103"/>
      <c r="C6" s="103"/>
      <c r="D6" s="103" t="s">
        <v>57</v>
      </c>
      <c r="E6" s="103" t="s">
        <v>58</v>
      </c>
      <c r="F6" s="103" t="s">
        <v>59</v>
      </c>
      <c r="G6" s="103" t="s">
        <v>60</v>
      </c>
      <c r="H6" s="103" t="s">
        <v>61</v>
      </c>
      <c r="I6" s="95" t="s">
        <v>62</v>
      </c>
      <c r="J6" s="96"/>
      <c r="K6" s="96"/>
      <c r="L6" s="96"/>
      <c r="M6" s="96"/>
      <c r="N6" s="97"/>
      <c r="O6" s="103" t="s">
        <v>57</v>
      </c>
      <c r="P6" s="103" t="s">
        <v>58</v>
      </c>
      <c r="Q6" s="103" t="s">
        <v>59</v>
      </c>
      <c r="R6" s="103" t="s">
        <v>60</v>
      </c>
      <c r="S6" s="103" t="s">
        <v>63</v>
      </c>
    </row>
    <row r="7" spans="1:19" ht="30" customHeight="1">
      <c r="A7" s="101"/>
      <c r="B7" s="104"/>
      <c r="C7" s="105"/>
      <c r="D7" s="105"/>
      <c r="E7" s="105"/>
      <c r="F7" s="105"/>
      <c r="G7" s="105"/>
      <c r="H7" s="105"/>
      <c r="I7" s="39" t="s">
        <v>57</v>
      </c>
      <c r="J7" s="83" t="s">
        <v>64</v>
      </c>
      <c r="K7" s="83" t="s">
        <v>65</v>
      </c>
      <c r="L7" s="83" t="s">
        <v>66</v>
      </c>
      <c r="M7" s="83" t="s">
        <v>67</v>
      </c>
      <c r="N7" s="83" t="s">
        <v>68</v>
      </c>
      <c r="O7" s="106"/>
      <c r="P7" s="106"/>
      <c r="Q7" s="106"/>
      <c r="R7" s="106"/>
      <c r="S7" s="105"/>
    </row>
    <row r="8" spans="1:19" ht="15" customHeight="1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39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  <c r="O8" s="82">
        <v>15</v>
      </c>
      <c r="P8" s="82">
        <v>16</v>
      </c>
      <c r="Q8" s="82">
        <v>17</v>
      </c>
      <c r="R8" s="82">
        <v>18</v>
      </c>
      <c r="S8" s="82">
        <v>19</v>
      </c>
    </row>
    <row r="9" spans="1:19" ht="18" customHeight="1">
      <c r="A9" s="216" t="s">
        <v>237</v>
      </c>
      <c r="B9" s="216" t="s">
        <v>238</v>
      </c>
      <c r="C9" s="215">
        <v>37698798</v>
      </c>
      <c r="D9" s="215">
        <v>37697498</v>
      </c>
      <c r="E9" s="215">
        <v>37697498</v>
      </c>
      <c r="F9" s="215"/>
      <c r="G9" s="215"/>
      <c r="H9" s="215"/>
      <c r="I9" s="215"/>
      <c r="J9" s="215"/>
      <c r="K9" s="215"/>
      <c r="L9" s="215"/>
      <c r="M9" s="215"/>
      <c r="N9" s="45"/>
      <c r="O9" s="45">
        <v>1300</v>
      </c>
      <c r="P9" s="45"/>
      <c r="Q9" s="45"/>
      <c r="R9" s="45">
        <v>1300</v>
      </c>
      <c r="S9" s="45"/>
    </row>
    <row r="10" spans="1:19" ht="18" customHeight="1">
      <c r="A10" s="217" t="s">
        <v>239</v>
      </c>
      <c r="B10" s="217" t="s">
        <v>238</v>
      </c>
      <c r="C10" s="215">
        <v>37698798</v>
      </c>
      <c r="D10" s="215">
        <v>37697498</v>
      </c>
      <c r="E10" s="215">
        <v>37697498</v>
      </c>
      <c r="F10" s="215"/>
      <c r="G10" s="215"/>
      <c r="H10" s="215"/>
      <c r="I10" s="215"/>
      <c r="J10" s="215"/>
      <c r="K10" s="215"/>
      <c r="L10" s="215"/>
      <c r="M10" s="215"/>
      <c r="N10" s="45"/>
      <c r="O10" s="45">
        <v>1300</v>
      </c>
      <c r="P10" s="45"/>
      <c r="Q10" s="45"/>
      <c r="R10" s="45">
        <v>1300</v>
      </c>
      <c r="S10" s="45"/>
    </row>
    <row r="11" spans="1:19" ht="18" customHeight="1">
      <c r="A11" s="218" t="s">
        <v>55</v>
      </c>
      <c r="B11" s="219"/>
      <c r="C11" s="215">
        <v>37698798</v>
      </c>
      <c r="D11" s="215">
        <v>37697498</v>
      </c>
      <c r="E11" s="215">
        <v>37697498</v>
      </c>
      <c r="F11" s="215"/>
      <c r="G11" s="215"/>
      <c r="H11" s="215"/>
      <c r="I11" s="215"/>
      <c r="J11" s="215"/>
      <c r="K11" s="215"/>
      <c r="L11" s="215"/>
      <c r="M11" s="215"/>
      <c r="N11" s="45"/>
      <c r="O11" s="45">
        <v>1300</v>
      </c>
      <c r="P11" s="45"/>
      <c r="Q11" s="45"/>
      <c r="R11" s="45">
        <v>1300</v>
      </c>
      <c r="S11" s="45"/>
    </row>
  </sheetData>
  <mergeCells count="20">
    <mergeCell ref="O6:O7"/>
    <mergeCell ref="P6:P7"/>
    <mergeCell ref="Q6:Q7"/>
    <mergeCell ref="R6:R7"/>
    <mergeCell ref="S6:S7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A11:B11"/>
    <mergeCell ref="A2:S2"/>
    <mergeCell ref="A3:S3"/>
    <mergeCell ref="A4:B4"/>
    <mergeCell ref="D5:N5"/>
    <mergeCell ref="O5:S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40"/>
  <sheetViews>
    <sheetView showGridLines="0" showZeros="0" zoomScale="90" zoomScaleNormal="90" workbookViewId="0">
      <pane ySplit="1" topLeftCell="A23" activePane="bottomLeft" state="frozen"/>
      <selection pane="bottomLeft" activeCell="B39" sqref="B39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07" t="s">
        <v>69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41.25" customHeight="1">
      <c r="A3" s="85" t="str">
        <f>"2025"&amp;"年部门支出预算表"</f>
        <v>2025年部门支出预算表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17.25" customHeight="1">
      <c r="A4" s="87" t="str">
        <f>"单位名称："&amp;"昆明市呈贡区人民政府斗南街道办事处"</f>
        <v>单位名称：昆明市呈贡区人民政府斗南街道办事处</v>
      </c>
      <c r="B4" s="86"/>
      <c r="O4" s="23" t="s">
        <v>1</v>
      </c>
    </row>
    <row r="5" spans="1:15" ht="27" customHeight="1">
      <c r="A5" s="114" t="s">
        <v>70</v>
      </c>
      <c r="B5" s="114" t="s">
        <v>71</v>
      </c>
      <c r="C5" s="114" t="s">
        <v>55</v>
      </c>
      <c r="D5" s="108" t="s">
        <v>58</v>
      </c>
      <c r="E5" s="109"/>
      <c r="F5" s="110"/>
      <c r="G5" s="117" t="s">
        <v>59</v>
      </c>
      <c r="H5" s="117" t="s">
        <v>60</v>
      </c>
      <c r="I5" s="117" t="s">
        <v>72</v>
      </c>
      <c r="J5" s="108" t="s">
        <v>62</v>
      </c>
      <c r="K5" s="109"/>
      <c r="L5" s="109"/>
      <c r="M5" s="109"/>
      <c r="N5" s="111"/>
      <c r="O5" s="112"/>
    </row>
    <row r="6" spans="1:15" ht="42" customHeight="1">
      <c r="A6" s="115"/>
      <c r="B6" s="115"/>
      <c r="C6" s="116"/>
      <c r="D6" s="81" t="s">
        <v>57</v>
      </c>
      <c r="E6" s="81" t="s">
        <v>73</v>
      </c>
      <c r="F6" s="81" t="s">
        <v>74</v>
      </c>
      <c r="G6" s="116"/>
      <c r="H6" s="116"/>
      <c r="I6" s="118"/>
      <c r="J6" s="81" t="s">
        <v>57</v>
      </c>
      <c r="K6" s="76" t="s">
        <v>75</v>
      </c>
      <c r="L6" s="76" t="s">
        <v>76</v>
      </c>
      <c r="M6" s="76" t="s">
        <v>77</v>
      </c>
      <c r="N6" s="76" t="s">
        <v>78</v>
      </c>
      <c r="O6" s="76" t="s">
        <v>79</v>
      </c>
    </row>
    <row r="7" spans="1:15" ht="18" customHeight="1">
      <c r="A7" s="25" t="s">
        <v>80</v>
      </c>
      <c r="B7" s="25" t="s">
        <v>81</v>
      </c>
      <c r="C7" s="25" t="s">
        <v>82</v>
      </c>
      <c r="D7" s="29" t="s">
        <v>83</v>
      </c>
      <c r="E7" s="29" t="s">
        <v>84</v>
      </c>
      <c r="F7" s="29" t="s">
        <v>85</v>
      </c>
      <c r="G7" s="29" t="s">
        <v>86</v>
      </c>
      <c r="H7" s="29" t="s">
        <v>87</v>
      </c>
      <c r="I7" s="29" t="s">
        <v>88</v>
      </c>
      <c r="J7" s="29" t="s">
        <v>89</v>
      </c>
      <c r="K7" s="29" t="s">
        <v>90</v>
      </c>
      <c r="L7" s="29" t="s">
        <v>91</v>
      </c>
      <c r="M7" s="29" t="s">
        <v>92</v>
      </c>
      <c r="N7" s="25" t="s">
        <v>93</v>
      </c>
      <c r="O7" s="29" t="s">
        <v>94</v>
      </c>
    </row>
    <row r="8" spans="1:15" ht="18" customHeight="1">
      <c r="A8" s="220" t="s">
        <v>240</v>
      </c>
      <c r="B8" s="220" t="s">
        <v>241</v>
      </c>
      <c r="C8" s="215">
        <v>24564089</v>
      </c>
      <c r="D8" s="215">
        <v>18806339</v>
      </c>
      <c r="E8" s="215">
        <v>5757750</v>
      </c>
      <c r="F8" s="29"/>
      <c r="G8" s="29"/>
      <c r="H8" s="29"/>
      <c r="I8" s="29"/>
      <c r="J8" s="29"/>
      <c r="K8" s="29"/>
      <c r="L8" s="29"/>
      <c r="M8" s="29"/>
      <c r="N8" s="25"/>
      <c r="O8" s="29"/>
    </row>
    <row r="9" spans="1:15" ht="18" customHeight="1">
      <c r="A9" s="221" t="s">
        <v>242</v>
      </c>
      <c r="B9" s="221" t="s">
        <v>243</v>
      </c>
      <c r="C9" s="215">
        <v>191522.92</v>
      </c>
      <c r="D9" s="215">
        <v>191522.92</v>
      </c>
      <c r="E9" s="215"/>
      <c r="F9" s="29"/>
      <c r="G9" s="29"/>
      <c r="H9" s="29"/>
      <c r="I9" s="29"/>
      <c r="J9" s="29"/>
      <c r="K9" s="29"/>
      <c r="L9" s="29"/>
      <c r="M9" s="29"/>
      <c r="N9" s="25"/>
      <c r="O9" s="29"/>
    </row>
    <row r="10" spans="1:15" ht="18" customHeight="1">
      <c r="A10" s="222" t="s">
        <v>244</v>
      </c>
      <c r="B10" s="222" t="s">
        <v>245</v>
      </c>
      <c r="C10" s="215">
        <v>191522.92</v>
      </c>
      <c r="D10" s="215">
        <v>191522.92</v>
      </c>
      <c r="E10" s="215"/>
      <c r="F10" s="29"/>
      <c r="G10" s="29"/>
      <c r="H10" s="29"/>
      <c r="I10" s="29"/>
      <c r="J10" s="29"/>
      <c r="K10" s="29"/>
      <c r="L10" s="29"/>
      <c r="M10" s="29"/>
      <c r="N10" s="25"/>
      <c r="O10" s="29"/>
    </row>
    <row r="11" spans="1:15" ht="18" customHeight="1">
      <c r="A11" s="221" t="s">
        <v>246</v>
      </c>
      <c r="B11" s="221" t="s">
        <v>247</v>
      </c>
      <c r="C11" s="215">
        <v>24372566.079999998</v>
      </c>
      <c r="D11" s="215">
        <v>18614816.079999998</v>
      </c>
      <c r="E11" s="215">
        <v>5757750</v>
      </c>
      <c r="F11" s="29"/>
      <c r="G11" s="29"/>
      <c r="H11" s="29"/>
      <c r="I11" s="29"/>
      <c r="J11" s="29"/>
      <c r="K11" s="29"/>
      <c r="L11" s="29"/>
      <c r="M11" s="29"/>
      <c r="N11" s="25"/>
      <c r="O11" s="29"/>
    </row>
    <row r="12" spans="1:15" ht="18" customHeight="1">
      <c r="A12" s="222" t="s">
        <v>248</v>
      </c>
      <c r="B12" s="222" t="s">
        <v>245</v>
      </c>
      <c r="C12" s="215">
        <v>11938937.92</v>
      </c>
      <c r="D12" s="215">
        <v>10681187.92</v>
      </c>
      <c r="E12" s="215">
        <v>1257750</v>
      </c>
      <c r="F12" s="29"/>
      <c r="G12" s="29"/>
      <c r="H12" s="29"/>
      <c r="I12" s="29"/>
      <c r="J12" s="29"/>
      <c r="K12" s="29"/>
      <c r="L12" s="29"/>
      <c r="M12" s="29"/>
      <c r="N12" s="25"/>
      <c r="O12" s="29"/>
    </row>
    <row r="13" spans="1:15" ht="18" customHeight="1">
      <c r="A13" s="222" t="s">
        <v>249</v>
      </c>
      <c r="B13" s="222" t="s">
        <v>250</v>
      </c>
      <c r="C13" s="215">
        <v>7933628.1600000001</v>
      </c>
      <c r="D13" s="215">
        <v>7933628.1600000001</v>
      </c>
      <c r="E13" s="215"/>
      <c r="F13" s="29"/>
      <c r="G13" s="29"/>
      <c r="H13" s="29"/>
      <c r="I13" s="29"/>
      <c r="J13" s="29"/>
      <c r="K13" s="29"/>
      <c r="L13" s="29"/>
      <c r="M13" s="29"/>
      <c r="N13" s="25"/>
      <c r="O13" s="29"/>
    </row>
    <row r="14" spans="1:15" ht="18" customHeight="1">
      <c r="A14" s="222" t="s">
        <v>251</v>
      </c>
      <c r="B14" s="222" t="s">
        <v>252</v>
      </c>
      <c r="C14" s="215">
        <v>4500000</v>
      </c>
      <c r="D14" s="215"/>
      <c r="E14" s="215">
        <v>4500000</v>
      </c>
      <c r="F14" s="29"/>
      <c r="G14" s="29"/>
      <c r="H14" s="29"/>
      <c r="I14" s="29"/>
      <c r="J14" s="29"/>
      <c r="K14" s="29"/>
      <c r="L14" s="29"/>
      <c r="M14" s="29"/>
      <c r="N14" s="25"/>
      <c r="O14" s="29"/>
    </row>
    <row r="15" spans="1:15" ht="18" customHeight="1">
      <c r="A15" s="220" t="s">
        <v>253</v>
      </c>
      <c r="B15" s="220" t="s">
        <v>254</v>
      </c>
      <c r="C15" s="215">
        <v>20100</v>
      </c>
      <c r="D15" s="215">
        <v>20100</v>
      </c>
      <c r="E15" s="215"/>
      <c r="F15" s="29"/>
      <c r="G15" s="29"/>
      <c r="H15" s="29"/>
      <c r="I15" s="29"/>
      <c r="J15" s="29"/>
      <c r="K15" s="29"/>
      <c r="L15" s="29"/>
      <c r="M15" s="29"/>
      <c r="N15" s="25"/>
      <c r="O15" s="29"/>
    </row>
    <row r="16" spans="1:15" ht="18" customHeight="1">
      <c r="A16" s="221" t="s">
        <v>255</v>
      </c>
      <c r="B16" s="221" t="s">
        <v>256</v>
      </c>
      <c r="C16" s="215">
        <v>20100</v>
      </c>
      <c r="D16" s="215">
        <v>20100</v>
      </c>
      <c r="E16" s="215"/>
      <c r="F16" s="29"/>
      <c r="G16" s="29"/>
      <c r="H16" s="29"/>
      <c r="I16" s="29"/>
      <c r="J16" s="29"/>
      <c r="K16" s="29"/>
      <c r="L16" s="29"/>
      <c r="M16" s="29"/>
      <c r="N16" s="25"/>
      <c r="O16" s="29"/>
    </row>
    <row r="17" spans="1:15" ht="18" customHeight="1">
      <c r="A17" s="222" t="s">
        <v>257</v>
      </c>
      <c r="B17" s="222" t="s">
        <v>258</v>
      </c>
      <c r="C17" s="215">
        <v>20100</v>
      </c>
      <c r="D17" s="215">
        <v>20100</v>
      </c>
      <c r="E17" s="215"/>
      <c r="F17" s="29"/>
      <c r="G17" s="29"/>
      <c r="H17" s="29"/>
      <c r="I17" s="29"/>
      <c r="J17" s="29"/>
      <c r="K17" s="29"/>
      <c r="L17" s="29"/>
      <c r="M17" s="29"/>
      <c r="N17" s="25"/>
      <c r="O17" s="29"/>
    </row>
    <row r="18" spans="1:15" ht="18" customHeight="1">
      <c r="A18" s="220" t="s">
        <v>259</v>
      </c>
      <c r="B18" s="220" t="s">
        <v>260</v>
      </c>
      <c r="C18" s="215">
        <v>2089420</v>
      </c>
      <c r="D18" s="215">
        <v>2089420</v>
      </c>
      <c r="E18" s="215"/>
      <c r="F18" s="29"/>
      <c r="G18" s="29"/>
      <c r="H18" s="29"/>
      <c r="I18" s="29"/>
      <c r="J18" s="29"/>
      <c r="K18" s="29"/>
      <c r="L18" s="29"/>
      <c r="M18" s="29"/>
      <c r="N18" s="25"/>
      <c r="O18" s="29"/>
    </row>
    <row r="19" spans="1:15" ht="18" customHeight="1">
      <c r="A19" s="221" t="s">
        <v>261</v>
      </c>
      <c r="B19" s="221" t="s">
        <v>262</v>
      </c>
      <c r="C19" s="215">
        <v>2089420</v>
      </c>
      <c r="D19" s="215">
        <v>2089420</v>
      </c>
      <c r="E19" s="215"/>
      <c r="F19" s="29"/>
      <c r="G19" s="29"/>
      <c r="H19" s="29"/>
      <c r="I19" s="29"/>
      <c r="J19" s="29"/>
      <c r="K19" s="29"/>
      <c r="L19" s="29"/>
      <c r="M19" s="29"/>
      <c r="N19" s="25"/>
      <c r="O19" s="29"/>
    </row>
    <row r="20" spans="1:15" ht="18" customHeight="1">
      <c r="A20" s="222" t="s">
        <v>263</v>
      </c>
      <c r="B20" s="222" t="s">
        <v>264</v>
      </c>
      <c r="C20" s="215">
        <v>361200</v>
      </c>
      <c r="D20" s="215">
        <v>361200</v>
      </c>
      <c r="E20" s="215"/>
      <c r="F20" s="29"/>
      <c r="G20" s="29"/>
      <c r="H20" s="29"/>
      <c r="I20" s="29"/>
      <c r="J20" s="29"/>
      <c r="K20" s="29"/>
      <c r="L20" s="29"/>
      <c r="M20" s="29"/>
      <c r="N20" s="25"/>
      <c r="O20" s="29"/>
    </row>
    <row r="21" spans="1:15" ht="18" customHeight="1">
      <c r="A21" s="222" t="s">
        <v>265</v>
      </c>
      <c r="B21" s="222" t="s">
        <v>266</v>
      </c>
      <c r="C21" s="215">
        <v>147000</v>
      </c>
      <c r="D21" s="215">
        <v>147000</v>
      </c>
      <c r="E21" s="215"/>
      <c r="F21" s="29"/>
      <c r="G21" s="29"/>
      <c r="H21" s="29"/>
      <c r="I21" s="29"/>
      <c r="J21" s="29"/>
      <c r="K21" s="29"/>
      <c r="L21" s="29"/>
      <c r="M21" s="29"/>
      <c r="N21" s="25"/>
      <c r="O21" s="29"/>
    </row>
    <row r="22" spans="1:15" ht="18" customHeight="1">
      <c r="A22" s="222" t="s">
        <v>267</v>
      </c>
      <c r="B22" s="222" t="s">
        <v>268</v>
      </c>
      <c r="C22" s="215">
        <v>1381220</v>
      </c>
      <c r="D22" s="215">
        <v>1381220</v>
      </c>
      <c r="E22" s="215"/>
      <c r="F22" s="29"/>
      <c r="G22" s="29"/>
      <c r="H22" s="29"/>
      <c r="I22" s="29"/>
      <c r="J22" s="29"/>
      <c r="K22" s="29"/>
      <c r="L22" s="29"/>
      <c r="M22" s="29"/>
      <c r="N22" s="25"/>
      <c r="O22" s="29"/>
    </row>
    <row r="23" spans="1:15" ht="18" customHeight="1">
      <c r="A23" s="222" t="s">
        <v>269</v>
      </c>
      <c r="B23" s="222" t="s">
        <v>270</v>
      </c>
      <c r="C23" s="215">
        <v>200000</v>
      </c>
      <c r="D23" s="215">
        <v>200000</v>
      </c>
      <c r="E23" s="215"/>
      <c r="F23" s="29"/>
      <c r="G23" s="29"/>
      <c r="H23" s="29"/>
      <c r="I23" s="29"/>
      <c r="J23" s="29"/>
      <c r="K23" s="29"/>
      <c r="L23" s="29"/>
      <c r="M23" s="29"/>
      <c r="N23" s="25"/>
      <c r="O23" s="29"/>
    </row>
    <row r="24" spans="1:15" ht="18" customHeight="1">
      <c r="A24" s="220" t="s">
        <v>271</v>
      </c>
      <c r="B24" s="220" t="s">
        <v>272</v>
      </c>
      <c r="C24" s="215">
        <v>1327748</v>
      </c>
      <c r="D24" s="215">
        <v>1327748</v>
      </c>
      <c r="E24" s="215"/>
      <c r="F24" s="29"/>
      <c r="G24" s="29"/>
      <c r="H24" s="29"/>
      <c r="I24" s="29"/>
      <c r="J24" s="29"/>
      <c r="K24" s="29"/>
      <c r="L24" s="29"/>
      <c r="M24" s="29"/>
      <c r="N24" s="25"/>
      <c r="O24" s="29"/>
    </row>
    <row r="25" spans="1:15" ht="18" customHeight="1">
      <c r="A25" s="221" t="s">
        <v>273</v>
      </c>
      <c r="B25" s="221" t="s">
        <v>274</v>
      </c>
      <c r="C25" s="215">
        <v>1327748</v>
      </c>
      <c r="D25" s="215">
        <v>1327748</v>
      </c>
      <c r="E25" s="215"/>
      <c r="F25" s="29"/>
      <c r="G25" s="29"/>
      <c r="H25" s="29"/>
      <c r="I25" s="29"/>
      <c r="J25" s="29"/>
      <c r="K25" s="29"/>
      <c r="L25" s="29"/>
      <c r="M25" s="29"/>
      <c r="N25" s="25"/>
      <c r="O25" s="29"/>
    </row>
    <row r="26" spans="1:15" ht="18" customHeight="1">
      <c r="A26" s="222" t="s">
        <v>275</v>
      </c>
      <c r="B26" s="222" t="s">
        <v>276</v>
      </c>
      <c r="C26" s="215">
        <v>225120</v>
      </c>
      <c r="D26" s="215">
        <v>225120</v>
      </c>
      <c r="E26" s="215"/>
      <c r="F26" s="29"/>
      <c r="G26" s="29"/>
      <c r="H26" s="29"/>
      <c r="I26" s="29"/>
      <c r="J26" s="29"/>
      <c r="K26" s="29"/>
      <c r="L26" s="29"/>
      <c r="M26" s="29"/>
      <c r="N26" s="25"/>
      <c r="O26" s="29"/>
    </row>
    <row r="27" spans="1:15" ht="18" customHeight="1">
      <c r="A27" s="222" t="s">
        <v>277</v>
      </c>
      <c r="B27" s="222" t="s">
        <v>278</v>
      </c>
      <c r="C27" s="215">
        <v>456780</v>
      </c>
      <c r="D27" s="215">
        <v>456780</v>
      </c>
      <c r="E27" s="215"/>
      <c r="F27" s="29"/>
      <c r="G27" s="29"/>
      <c r="H27" s="29"/>
      <c r="I27" s="29"/>
      <c r="J27" s="29"/>
      <c r="K27" s="29"/>
      <c r="L27" s="29"/>
      <c r="M27" s="29"/>
      <c r="N27" s="25"/>
      <c r="O27" s="29"/>
    </row>
    <row r="28" spans="1:15" ht="18" customHeight="1">
      <c r="A28" s="222" t="s">
        <v>279</v>
      </c>
      <c r="B28" s="222" t="s">
        <v>280</v>
      </c>
      <c r="C28" s="215">
        <v>573700</v>
      </c>
      <c r="D28" s="215">
        <v>573700</v>
      </c>
      <c r="E28" s="215"/>
      <c r="F28" s="29"/>
      <c r="G28" s="29"/>
      <c r="H28" s="29"/>
      <c r="I28" s="29"/>
      <c r="J28" s="29"/>
      <c r="K28" s="29"/>
      <c r="L28" s="29"/>
      <c r="M28" s="29"/>
      <c r="N28" s="25"/>
      <c r="O28" s="29"/>
    </row>
    <row r="29" spans="1:15" ht="18" customHeight="1">
      <c r="A29" s="222" t="s">
        <v>281</v>
      </c>
      <c r="B29" s="222" t="s">
        <v>282</v>
      </c>
      <c r="C29" s="215">
        <v>72148</v>
      </c>
      <c r="D29" s="215">
        <v>72148</v>
      </c>
      <c r="E29" s="215"/>
      <c r="F29" s="29"/>
      <c r="G29" s="29"/>
      <c r="H29" s="29"/>
      <c r="I29" s="29"/>
      <c r="J29" s="29"/>
      <c r="K29" s="29"/>
      <c r="L29" s="29"/>
      <c r="M29" s="29"/>
      <c r="N29" s="25"/>
      <c r="O29" s="29"/>
    </row>
    <row r="30" spans="1:15" ht="18" customHeight="1">
      <c r="A30" s="220" t="s">
        <v>283</v>
      </c>
      <c r="B30" s="220" t="s">
        <v>284</v>
      </c>
      <c r="C30" s="215">
        <v>8600685</v>
      </c>
      <c r="D30" s="215">
        <v>8600685</v>
      </c>
      <c r="E30" s="215"/>
      <c r="F30" s="29"/>
      <c r="G30" s="29"/>
      <c r="H30" s="29"/>
      <c r="I30" s="29"/>
      <c r="J30" s="29"/>
      <c r="K30" s="29"/>
      <c r="L30" s="29"/>
      <c r="M30" s="29"/>
      <c r="N30" s="25"/>
      <c r="O30" s="29"/>
    </row>
    <row r="31" spans="1:15" ht="18" customHeight="1">
      <c r="A31" s="221" t="s">
        <v>285</v>
      </c>
      <c r="B31" s="221" t="s">
        <v>286</v>
      </c>
      <c r="C31" s="215">
        <v>8600685</v>
      </c>
      <c r="D31" s="215">
        <v>8600685</v>
      </c>
      <c r="E31" s="215"/>
      <c r="F31" s="29"/>
      <c r="G31" s="29"/>
      <c r="H31" s="29"/>
      <c r="I31" s="29"/>
      <c r="J31" s="29"/>
      <c r="K31" s="29"/>
      <c r="L31" s="29"/>
      <c r="M31" s="29"/>
      <c r="N31" s="25"/>
      <c r="O31" s="29"/>
    </row>
    <row r="32" spans="1:15" ht="18" customHeight="1">
      <c r="A32" s="222" t="s">
        <v>287</v>
      </c>
      <c r="B32" s="222" t="s">
        <v>288</v>
      </c>
      <c r="C32" s="215">
        <v>8600685</v>
      </c>
      <c r="D32" s="215">
        <v>8600685</v>
      </c>
      <c r="E32" s="215"/>
      <c r="F32" s="29"/>
      <c r="G32" s="29"/>
      <c r="H32" s="29"/>
      <c r="I32" s="29"/>
      <c r="J32" s="29"/>
      <c r="K32" s="29"/>
      <c r="L32" s="29"/>
      <c r="M32" s="29"/>
      <c r="N32" s="25"/>
      <c r="O32" s="29"/>
    </row>
    <row r="33" spans="1:15" ht="18" customHeight="1">
      <c r="A33" s="220" t="s">
        <v>289</v>
      </c>
      <c r="B33" s="220" t="s">
        <v>290</v>
      </c>
      <c r="C33" s="215">
        <v>1095456</v>
      </c>
      <c r="D33" s="215">
        <v>1095456</v>
      </c>
      <c r="E33" s="215"/>
      <c r="F33" s="29"/>
      <c r="G33" s="29"/>
      <c r="H33" s="29"/>
      <c r="I33" s="29"/>
      <c r="J33" s="29"/>
      <c r="K33" s="29"/>
      <c r="L33" s="29"/>
      <c r="M33" s="29"/>
      <c r="N33" s="25"/>
      <c r="O33" s="29"/>
    </row>
    <row r="34" spans="1:15" ht="18" customHeight="1">
      <c r="A34" s="221" t="s">
        <v>291</v>
      </c>
      <c r="B34" s="221" t="s">
        <v>292</v>
      </c>
      <c r="C34" s="215">
        <v>1095456</v>
      </c>
      <c r="D34" s="215">
        <v>1095456</v>
      </c>
      <c r="E34" s="215"/>
      <c r="F34" s="29"/>
      <c r="G34" s="29"/>
      <c r="H34" s="29"/>
      <c r="I34" s="29"/>
      <c r="J34" s="29"/>
      <c r="K34" s="29"/>
      <c r="L34" s="29"/>
      <c r="M34" s="29"/>
      <c r="N34" s="25"/>
      <c r="O34" s="29"/>
    </row>
    <row r="35" spans="1:15" ht="18" customHeight="1">
      <c r="A35" s="222" t="s">
        <v>293</v>
      </c>
      <c r="B35" s="222" t="s">
        <v>294</v>
      </c>
      <c r="C35" s="215">
        <v>1053696</v>
      </c>
      <c r="D35" s="215">
        <v>1053696</v>
      </c>
      <c r="E35" s="215"/>
      <c r="F35" s="29"/>
      <c r="G35" s="29"/>
      <c r="H35" s="29"/>
      <c r="I35" s="29"/>
      <c r="J35" s="29"/>
      <c r="K35" s="29"/>
      <c r="L35" s="29"/>
      <c r="M35" s="29"/>
      <c r="N35" s="25"/>
      <c r="O35" s="29"/>
    </row>
    <row r="36" spans="1:15" ht="18" customHeight="1">
      <c r="A36" s="222" t="s">
        <v>295</v>
      </c>
      <c r="B36" s="222" t="s">
        <v>296</v>
      </c>
      <c r="C36" s="215">
        <v>41760</v>
      </c>
      <c r="D36" s="215">
        <v>41760</v>
      </c>
      <c r="E36" s="215"/>
      <c r="F36" s="29"/>
      <c r="G36" s="29"/>
      <c r="H36" s="29"/>
      <c r="I36" s="29"/>
      <c r="J36" s="29"/>
      <c r="K36" s="29"/>
      <c r="L36" s="29"/>
      <c r="M36" s="29"/>
      <c r="N36" s="25"/>
      <c r="O36" s="29"/>
    </row>
    <row r="37" spans="1:15" ht="18" customHeight="1">
      <c r="A37" s="220">
        <v>223</v>
      </c>
      <c r="B37" s="220" t="s">
        <v>297</v>
      </c>
      <c r="C37" s="215">
        <v>1300</v>
      </c>
      <c r="D37" s="215"/>
      <c r="E37" s="215"/>
      <c r="F37" s="29"/>
      <c r="G37" s="29"/>
      <c r="H37" s="215">
        <v>1300</v>
      </c>
      <c r="I37" s="29"/>
      <c r="J37" s="29"/>
      <c r="K37" s="29"/>
      <c r="L37" s="29"/>
      <c r="M37" s="29"/>
      <c r="N37" s="25"/>
      <c r="O37" s="29"/>
    </row>
    <row r="38" spans="1:15" ht="18" customHeight="1">
      <c r="A38" s="221">
        <v>22301</v>
      </c>
      <c r="B38" s="221" t="s">
        <v>298</v>
      </c>
      <c r="C38" s="215">
        <v>1300</v>
      </c>
      <c r="D38" s="215"/>
      <c r="E38" s="215"/>
      <c r="F38" s="29"/>
      <c r="G38" s="29"/>
      <c r="H38" s="215">
        <v>1300</v>
      </c>
      <c r="I38" s="29"/>
      <c r="J38" s="29"/>
      <c r="K38" s="29"/>
      <c r="L38" s="29"/>
      <c r="M38" s="29"/>
      <c r="N38" s="25"/>
      <c r="O38" s="29"/>
    </row>
    <row r="39" spans="1:15" ht="18" customHeight="1">
      <c r="A39" s="222">
        <v>2230105</v>
      </c>
      <c r="B39" s="225" t="s">
        <v>443</v>
      </c>
      <c r="C39" s="215">
        <v>1300</v>
      </c>
      <c r="D39" s="215"/>
      <c r="E39" s="215"/>
      <c r="F39" s="29"/>
      <c r="G39" s="29"/>
      <c r="H39" s="215">
        <v>1300</v>
      </c>
      <c r="I39" s="29"/>
      <c r="J39" s="29"/>
      <c r="K39" s="29"/>
      <c r="L39" s="29"/>
      <c r="M39" s="29"/>
      <c r="N39" s="25"/>
      <c r="O39" s="29"/>
    </row>
    <row r="40" spans="1:15" ht="18" customHeight="1">
      <c r="A40" s="223" t="s">
        <v>55</v>
      </c>
      <c r="B40" s="224"/>
      <c r="C40" s="215">
        <v>37697498</v>
      </c>
      <c r="D40" s="215">
        <v>31939748</v>
      </c>
      <c r="E40" s="215">
        <v>5757750</v>
      </c>
      <c r="F40" s="29"/>
      <c r="G40" s="29"/>
      <c r="H40" s="215">
        <v>1300</v>
      </c>
      <c r="I40" s="29"/>
      <c r="J40" s="29"/>
      <c r="K40" s="29"/>
      <c r="L40" s="29"/>
      <c r="M40" s="29"/>
      <c r="N40" s="25"/>
      <c r="O40" s="29"/>
    </row>
  </sheetData>
  <mergeCells count="12">
    <mergeCell ref="A40:B40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16" type="noConversion"/>
  <printOptions horizontalCentered="1"/>
  <pageMargins left="0.44" right="0.96" top="0.45" bottom="0.38" header="0" footer="0"/>
  <pageSetup paperSize="9" scale="34" orientation="landscape" r:id="rId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5"/>
  <sheetViews>
    <sheetView showGridLines="0" showZeros="0" tabSelected="1" workbookViewId="0">
      <pane ySplit="1" topLeftCell="A2" activePane="bottomLeft" state="frozen"/>
      <selection pane="bottomLeft" activeCell="D31" sqref="D31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1"/>
      <c r="B2" s="23"/>
      <c r="C2" s="23"/>
      <c r="D2" s="23" t="s">
        <v>95</v>
      </c>
    </row>
    <row r="3" spans="1:4" ht="41.25" customHeight="1">
      <c r="A3" s="85" t="str">
        <f>"2025"&amp;"年部门财政拨款收支预算总表"</f>
        <v>2025年部门财政拨款收支预算总表</v>
      </c>
      <c r="B3" s="86"/>
      <c r="C3" s="86"/>
      <c r="D3" s="86"/>
    </row>
    <row r="4" spans="1:4" ht="17.25" customHeight="1">
      <c r="A4" s="87" t="str">
        <f>"单位名称："&amp;"昆明市呈贡区人民政府斗南街道办事处"</f>
        <v>单位名称：昆明市呈贡区人民政府斗南街道办事处</v>
      </c>
      <c r="B4" s="88"/>
      <c r="D4" s="23" t="s">
        <v>1</v>
      </c>
    </row>
    <row r="5" spans="1:4" ht="17.25" customHeight="1">
      <c r="A5" s="89" t="s">
        <v>2</v>
      </c>
      <c r="B5" s="90"/>
      <c r="C5" s="89" t="s">
        <v>3</v>
      </c>
      <c r="D5" s="90"/>
    </row>
    <row r="6" spans="1:4" ht="18.75" customHeight="1">
      <c r="A6" s="76" t="s">
        <v>4</v>
      </c>
      <c r="B6" s="76" t="s">
        <v>5</v>
      </c>
      <c r="C6" s="76" t="s">
        <v>6</v>
      </c>
      <c r="D6" s="76" t="s">
        <v>5</v>
      </c>
    </row>
    <row r="7" spans="1:4" ht="16.5" customHeight="1">
      <c r="A7" s="77" t="s">
        <v>96</v>
      </c>
      <c r="B7" s="215">
        <v>37697498</v>
      </c>
      <c r="C7" s="77" t="s">
        <v>97</v>
      </c>
      <c r="D7" s="215">
        <v>37697498</v>
      </c>
    </row>
    <row r="8" spans="1:4" ht="16.5" customHeight="1">
      <c r="A8" s="77" t="s">
        <v>98</v>
      </c>
      <c r="B8" s="215">
        <v>37697498</v>
      </c>
      <c r="C8" s="77" t="s">
        <v>99</v>
      </c>
      <c r="D8" s="215">
        <v>24564089</v>
      </c>
    </row>
    <row r="9" spans="1:4" ht="16.5" customHeight="1">
      <c r="A9" s="77" t="s">
        <v>100</v>
      </c>
      <c r="B9" s="45"/>
      <c r="C9" s="77" t="s">
        <v>101</v>
      </c>
      <c r="D9" s="215"/>
    </row>
    <row r="10" spans="1:4" ht="16.5" customHeight="1">
      <c r="A10" s="77" t="s">
        <v>102</v>
      </c>
      <c r="B10" s="45"/>
      <c r="C10" s="77" t="s">
        <v>103</v>
      </c>
      <c r="D10" s="215"/>
    </row>
    <row r="11" spans="1:4" ht="16.5" customHeight="1">
      <c r="A11" s="77" t="s">
        <v>104</v>
      </c>
      <c r="B11" s="45">
        <v>1300</v>
      </c>
      <c r="C11" s="77" t="s">
        <v>105</v>
      </c>
      <c r="D11" s="215"/>
    </row>
    <row r="12" spans="1:4" ht="16.5" customHeight="1">
      <c r="A12" s="77" t="s">
        <v>98</v>
      </c>
      <c r="B12" s="45"/>
      <c r="C12" s="77" t="s">
        <v>106</v>
      </c>
      <c r="D12" s="215">
        <v>20100</v>
      </c>
    </row>
    <row r="13" spans="1:4" ht="16.5" customHeight="1">
      <c r="A13" s="73" t="s">
        <v>100</v>
      </c>
      <c r="B13" s="45"/>
      <c r="C13" s="37" t="s">
        <v>107</v>
      </c>
      <c r="D13" s="215"/>
    </row>
    <row r="14" spans="1:4" ht="16.5" customHeight="1">
      <c r="A14" s="73" t="s">
        <v>102</v>
      </c>
      <c r="B14" s="45">
        <v>1300</v>
      </c>
      <c r="C14" s="37" t="s">
        <v>108</v>
      </c>
      <c r="D14" s="215"/>
    </row>
    <row r="15" spans="1:4" ht="16.5" customHeight="1">
      <c r="A15" s="78"/>
      <c r="B15" s="45"/>
      <c r="C15" s="37" t="s">
        <v>109</v>
      </c>
      <c r="D15" s="215">
        <v>2089420</v>
      </c>
    </row>
    <row r="16" spans="1:4" ht="16.5" customHeight="1">
      <c r="A16" s="78"/>
      <c r="B16" s="45"/>
      <c r="C16" s="37" t="s">
        <v>110</v>
      </c>
      <c r="D16" s="215">
        <v>1327748</v>
      </c>
    </row>
    <row r="17" spans="1:4" ht="16.5" customHeight="1">
      <c r="A17" s="78"/>
      <c r="B17" s="45"/>
      <c r="C17" s="37" t="s">
        <v>111</v>
      </c>
      <c r="D17" s="215"/>
    </row>
    <row r="18" spans="1:4" ht="16.5" customHeight="1">
      <c r="A18" s="78"/>
      <c r="B18" s="45"/>
      <c r="C18" s="37" t="s">
        <v>112</v>
      </c>
      <c r="D18" s="215"/>
    </row>
    <row r="19" spans="1:4" ht="16.5" customHeight="1">
      <c r="A19" s="78"/>
      <c r="B19" s="45"/>
      <c r="C19" s="37" t="s">
        <v>113</v>
      </c>
      <c r="D19" s="215">
        <v>8600685</v>
      </c>
    </row>
    <row r="20" spans="1:4" ht="16.5" customHeight="1">
      <c r="A20" s="78"/>
      <c r="B20" s="45"/>
      <c r="C20" s="37" t="s">
        <v>114</v>
      </c>
      <c r="D20" s="215"/>
    </row>
    <row r="21" spans="1:4" ht="16.5" customHeight="1">
      <c r="A21" s="78"/>
      <c r="B21" s="45"/>
      <c r="C21" s="37" t="s">
        <v>115</v>
      </c>
      <c r="D21" s="215"/>
    </row>
    <row r="22" spans="1:4" ht="16.5" customHeight="1">
      <c r="A22" s="78"/>
      <c r="B22" s="45"/>
      <c r="C22" s="37" t="s">
        <v>116</v>
      </c>
      <c r="D22" s="215"/>
    </row>
    <row r="23" spans="1:4" ht="16.5" customHeight="1">
      <c r="A23" s="78"/>
      <c r="B23" s="45"/>
      <c r="C23" s="37" t="s">
        <v>117</v>
      </c>
      <c r="D23" s="215"/>
    </row>
    <row r="24" spans="1:4" ht="16.5" customHeight="1">
      <c r="A24" s="78"/>
      <c r="B24" s="45"/>
      <c r="C24" s="37" t="s">
        <v>118</v>
      </c>
      <c r="D24" s="215"/>
    </row>
    <row r="25" spans="1:4" ht="16.5" customHeight="1">
      <c r="A25" s="78"/>
      <c r="B25" s="45"/>
      <c r="C25" s="37" t="s">
        <v>119</v>
      </c>
      <c r="D25" s="215"/>
    </row>
    <row r="26" spans="1:4" ht="16.5" customHeight="1">
      <c r="A26" s="78"/>
      <c r="B26" s="45"/>
      <c r="C26" s="37" t="s">
        <v>120</v>
      </c>
      <c r="D26" s="215">
        <v>1095456</v>
      </c>
    </row>
    <row r="27" spans="1:4" ht="16.5" customHeight="1">
      <c r="A27" s="78"/>
      <c r="B27" s="45"/>
      <c r="C27" s="37" t="s">
        <v>121</v>
      </c>
      <c r="D27" s="45"/>
    </row>
    <row r="28" spans="1:4" ht="16.5" customHeight="1">
      <c r="A28" s="78"/>
      <c r="B28" s="45"/>
      <c r="C28" s="37" t="s">
        <v>122</v>
      </c>
      <c r="D28" s="279">
        <v>1300</v>
      </c>
    </row>
    <row r="29" spans="1:4" ht="16.5" customHeight="1">
      <c r="A29" s="78"/>
      <c r="B29" s="45"/>
      <c r="C29" s="37" t="s">
        <v>123</v>
      </c>
      <c r="D29" s="45"/>
    </row>
    <row r="30" spans="1:4" ht="16.5" customHeight="1">
      <c r="A30" s="78"/>
      <c r="B30" s="45"/>
      <c r="C30" s="37" t="s">
        <v>124</v>
      </c>
      <c r="D30" s="45"/>
    </row>
    <row r="31" spans="1:4" ht="16.5" customHeight="1">
      <c r="A31" s="78"/>
      <c r="B31" s="45"/>
      <c r="C31" s="37" t="s">
        <v>125</v>
      </c>
      <c r="D31" s="45"/>
    </row>
    <row r="32" spans="1:4" ht="16.5" customHeight="1">
      <c r="A32" s="78"/>
      <c r="B32" s="45"/>
      <c r="C32" s="73" t="s">
        <v>126</v>
      </c>
      <c r="D32" s="45"/>
    </row>
    <row r="33" spans="1:4" ht="16.5" customHeight="1">
      <c r="A33" s="78"/>
      <c r="B33" s="45"/>
      <c r="C33" s="73" t="s">
        <v>127</v>
      </c>
      <c r="D33" s="45"/>
    </row>
    <row r="34" spans="1:4" ht="16.5" customHeight="1">
      <c r="A34" s="78"/>
      <c r="B34" s="45"/>
      <c r="C34" s="16" t="s">
        <v>128</v>
      </c>
      <c r="D34" s="45"/>
    </row>
    <row r="35" spans="1:4" ht="15" customHeight="1">
      <c r="A35" s="79" t="s">
        <v>50</v>
      </c>
      <c r="B35" s="80">
        <v>37698798</v>
      </c>
      <c r="C35" s="79" t="s">
        <v>51</v>
      </c>
      <c r="D35" s="80">
        <v>37698798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 r:id="rId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37"/>
  <sheetViews>
    <sheetView showZeros="0" workbookViewId="0">
      <pane ySplit="1" topLeftCell="A11" activePane="bottomLeft" state="frozen"/>
      <selection pane="bottomLeft" activeCell="E8" sqref="E8:F37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8"/>
      <c r="F2" s="40"/>
      <c r="G2" s="69" t="s">
        <v>129</v>
      </c>
    </row>
    <row r="3" spans="1:7" ht="41.25" customHeight="1">
      <c r="A3" s="119" t="str">
        <f>"2025"&amp;"年一般公共预算支出预算表（按功能科目分类）"</f>
        <v>2025年一般公共预算支出预算表（按功能科目分类）</v>
      </c>
      <c r="B3" s="119"/>
      <c r="C3" s="119"/>
      <c r="D3" s="119"/>
      <c r="E3" s="119"/>
      <c r="F3" s="119"/>
      <c r="G3" s="119"/>
    </row>
    <row r="4" spans="1:7" ht="18" customHeight="1">
      <c r="A4" s="4" t="str">
        <f>"单位名称："&amp;"昆明市呈贡区人民政府斗南街道办事处"</f>
        <v>单位名称：昆明市呈贡区人民政府斗南街道办事处</v>
      </c>
      <c r="F4" s="63"/>
      <c r="G4" s="69" t="s">
        <v>1</v>
      </c>
    </row>
    <row r="5" spans="1:7" ht="20.25" customHeight="1">
      <c r="A5" s="120" t="s">
        <v>130</v>
      </c>
      <c r="B5" s="121"/>
      <c r="C5" s="127" t="s">
        <v>55</v>
      </c>
      <c r="D5" s="122" t="s">
        <v>73</v>
      </c>
      <c r="E5" s="123"/>
      <c r="F5" s="124"/>
      <c r="G5" s="129" t="s">
        <v>74</v>
      </c>
    </row>
    <row r="6" spans="1:7" ht="20.25" customHeight="1">
      <c r="A6" s="75" t="s">
        <v>70</v>
      </c>
      <c r="B6" s="75" t="s">
        <v>71</v>
      </c>
      <c r="C6" s="128"/>
      <c r="D6" s="66" t="s">
        <v>57</v>
      </c>
      <c r="E6" s="66" t="s">
        <v>131</v>
      </c>
      <c r="F6" s="66" t="s">
        <v>132</v>
      </c>
      <c r="G6" s="130"/>
    </row>
    <row r="7" spans="1:7" ht="15" customHeight="1">
      <c r="A7" s="33" t="s">
        <v>80</v>
      </c>
      <c r="B7" s="33" t="s">
        <v>81</v>
      </c>
      <c r="C7" s="33" t="s">
        <v>82</v>
      </c>
      <c r="D7" s="33" t="s">
        <v>83</v>
      </c>
      <c r="E7" s="33" t="s">
        <v>84</v>
      </c>
      <c r="F7" s="33" t="s">
        <v>85</v>
      </c>
      <c r="G7" s="33" t="s">
        <v>86</v>
      </c>
    </row>
    <row r="8" spans="1:7" ht="15" customHeight="1">
      <c r="A8" s="216" t="s">
        <v>240</v>
      </c>
      <c r="B8" s="216" t="s">
        <v>241</v>
      </c>
      <c r="C8" s="215">
        <v>24564089</v>
      </c>
      <c r="D8" s="215">
        <v>18806339</v>
      </c>
      <c r="E8" s="227">
        <v>17209840</v>
      </c>
      <c r="F8" s="227">
        <v>1596499</v>
      </c>
      <c r="G8" s="215">
        <v>5757750</v>
      </c>
    </row>
    <row r="9" spans="1:7" ht="15" customHeight="1">
      <c r="A9" s="217" t="s">
        <v>242</v>
      </c>
      <c r="B9" s="217" t="s">
        <v>243</v>
      </c>
      <c r="C9" s="215">
        <v>191522.92</v>
      </c>
      <c r="D9" s="215">
        <v>191522.92</v>
      </c>
      <c r="E9" s="227">
        <v>169196</v>
      </c>
      <c r="F9" s="227">
        <v>22326.92</v>
      </c>
      <c r="G9" s="215"/>
    </row>
    <row r="10" spans="1:7" ht="15" customHeight="1">
      <c r="A10" s="226" t="s">
        <v>244</v>
      </c>
      <c r="B10" s="226" t="s">
        <v>245</v>
      </c>
      <c r="C10" s="215">
        <v>191522.92</v>
      </c>
      <c r="D10" s="215">
        <v>191522.92</v>
      </c>
      <c r="E10" s="227">
        <v>169196</v>
      </c>
      <c r="F10" s="227">
        <v>22326.92</v>
      </c>
      <c r="G10" s="215"/>
    </row>
    <row r="11" spans="1:7" ht="15" customHeight="1">
      <c r="A11" s="217" t="s">
        <v>246</v>
      </c>
      <c r="B11" s="217" t="s">
        <v>247</v>
      </c>
      <c r="C11" s="215">
        <v>24372566.079999998</v>
      </c>
      <c r="D11" s="215">
        <v>18614816.079999998</v>
      </c>
      <c r="E11" s="227">
        <v>17040644</v>
      </c>
      <c r="F11" s="227">
        <v>1574172.08</v>
      </c>
      <c r="G11" s="215">
        <v>5757750</v>
      </c>
    </row>
    <row r="12" spans="1:7" ht="15" customHeight="1">
      <c r="A12" s="226" t="s">
        <v>248</v>
      </c>
      <c r="B12" s="226" t="s">
        <v>245</v>
      </c>
      <c r="C12" s="215">
        <v>11938937.92</v>
      </c>
      <c r="D12" s="215">
        <v>10681187.92</v>
      </c>
      <c r="E12" s="227">
        <v>9646136</v>
      </c>
      <c r="F12" s="227">
        <v>1035051.92</v>
      </c>
      <c r="G12" s="215">
        <v>1257750</v>
      </c>
    </row>
    <row r="13" spans="1:7" ht="15" customHeight="1">
      <c r="A13" s="226" t="s">
        <v>249</v>
      </c>
      <c r="B13" s="226" t="s">
        <v>250</v>
      </c>
      <c r="C13" s="215">
        <v>7933628.1600000001</v>
      </c>
      <c r="D13" s="215">
        <v>7933628.1600000001</v>
      </c>
      <c r="E13" s="227">
        <v>7394508</v>
      </c>
      <c r="F13" s="227">
        <v>539120.16</v>
      </c>
      <c r="G13" s="215"/>
    </row>
    <row r="14" spans="1:7" ht="15" customHeight="1">
      <c r="A14" s="226" t="s">
        <v>251</v>
      </c>
      <c r="B14" s="226" t="s">
        <v>252</v>
      </c>
      <c r="C14" s="215">
        <v>4500000</v>
      </c>
      <c r="D14" s="215"/>
      <c r="E14" s="227"/>
      <c r="F14" s="227"/>
      <c r="G14" s="215">
        <v>4500000</v>
      </c>
    </row>
    <row r="15" spans="1:7" ht="15" customHeight="1">
      <c r="A15" s="216" t="s">
        <v>253</v>
      </c>
      <c r="B15" s="216" t="s">
        <v>254</v>
      </c>
      <c r="C15" s="215">
        <v>20100</v>
      </c>
      <c r="D15" s="215">
        <v>20100</v>
      </c>
      <c r="E15" s="227"/>
      <c r="F15" s="227">
        <v>20100</v>
      </c>
      <c r="G15" s="33"/>
    </row>
    <row r="16" spans="1:7" ht="15" customHeight="1">
      <c r="A16" s="217" t="s">
        <v>255</v>
      </c>
      <c r="B16" s="217" t="s">
        <v>256</v>
      </c>
      <c r="C16" s="215">
        <v>20100</v>
      </c>
      <c r="D16" s="215">
        <v>20100</v>
      </c>
      <c r="E16" s="227"/>
      <c r="F16" s="227">
        <v>20100</v>
      </c>
      <c r="G16" s="33"/>
    </row>
    <row r="17" spans="1:7" ht="15" customHeight="1">
      <c r="A17" s="226" t="s">
        <v>257</v>
      </c>
      <c r="B17" s="226" t="s">
        <v>258</v>
      </c>
      <c r="C17" s="215">
        <v>20100</v>
      </c>
      <c r="D17" s="215">
        <v>20100</v>
      </c>
      <c r="E17" s="227"/>
      <c r="F17" s="227">
        <v>20100</v>
      </c>
      <c r="G17" s="33"/>
    </row>
    <row r="18" spans="1:7" ht="15" customHeight="1">
      <c r="A18" s="216" t="s">
        <v>259</v>
      </c>
      <c r="B18" s="216" t="s">
        <v>260</v>
      </c>
      <c r="C18" s="215">
        <v>2089420</v>
      </c>
      <c r="D18" s="215">
        <v>2089420</v>
      </c>
      <c r="E18" s="227">
        <v>2076820</v>
      </c>
      <c r="F18" s="227">
        <v>12600</v>
      </c>
      <c r="G18" s="33"/>
    </row>
    <row r="19" spans="1:7" ht="15" customHeight="1">
      <c r="A19" s="217" t="s">
        <v>261</v>
      </c>
      <c r="B19" s="217" t="s">
        <v>262</v>
      </c>
      <c r="C19" s="215">
        <v>2089420</v>
      </c>
      <c r="D19" s="215">
        <v>2089420</v>
      </c>
      <c r="E19" s="227">
        <v>2076820</v>
      </c>
      <c r="F19" s="227">
        <v>12600</v>
      </c>
      <c r="G19" s="33"/>
    </row>
    <row r="20" spans="1:7" ht="15" customHeight="1">
      <c r="A20" s="226" t="s">
        <v>263</v>
      </c>
      <c r="B20" s="226" t="s">
        <v>264</v>
      </c>
      <c r="C20" s="215">
        <v>361200</v>
      </c>
      <c r="D20" s="215">
        <v>361200</v>
      </c>
      <c r="E20" s="227">
        <v>352800</v>
      </c>
      <c r="F20" s="227">
        <v>8400</v>
      </c>
      <c r="G20" s="33"/>
    </row>
    <row r="21" spans="1:7" ht="15" customHeight="1">
      <c r="A21" s="226" t="s">
        <v>265</v>
      </c>
      <c r="B21" s="226" t="s">
        <v>266</v>
      </c>
      <c r="C21" s="215">
        <v>147000</v>
      </c>
      <c r="D21" s="215">
        <v>147000</v>
      </c>
      <c r="E21" s="227">
        <v>142800</v>
      </c>
      <c r="F21" s="227">
        <v>4200</v>
      </c>
      <c r="G21" s="33"/>
    </row>
    <row r="22" spans="1:7" ht="15" customHeight="1">
      <c r="A22" s="226" t="s">
        <v>267</v>
      </c>
      <c r="B22" s="226" t="s">
        <v>268</v>
      </c>
      <c r="C22" s="215">
        <v>1381220</v>
      </c>
      <c r="D22" s="215">
        <v>1381220</v>
      </c>
      <c r="E22" s="227">
        <v>1381220</v>
      </c>
      <c r="F22" s="227"/>
      <c r="G22" s="33"/>
    </row>
    <row r="23" spans="1:7" ht="15" customHeight="1">
      <c r="A23" s="226" t="s">
        <v>269</v>
      </c>
      <c r="B23" s="226" t="s">
        <v>270</v>
      </c>
      <c r="C23" s="215">
        <v>200000</v>
      </c>
      <c r="D23" s="215">
        <v>200000</v>
      </c>
      <c r="E23" s="227">
        <v>200000</v>
      </c>
      <c r="F23" s="227"/>
      <c r="G23" s="33"/>
    </row>
    <row r="24" spans="1:7" ht="15" customHeight="1">
      <c r="A24" s="216" t="s">
        <v>271</v>
      </c>
      <c r="B24" s="216" t="s">
        <v>272</v>
      </c>
      <c r="C24" s="215">
        <v>1327748</v>
      </c>
      <c r="D24" s="215">
        <v>1327748</v>
      </c>
      <c r="E24" s="227">
        <v>1327748</v>
      </c>
      <c r="F24" s="227"/>
      <c r="G24" s="33"/>
    </row>
    <row r="25" spans="1:7" ht="15" customHeight="1">
      <c r="A25" s="217" t="s">
        <v>273</v>
      </c>
      <c r="B25" s="217" t="s">
        <v>274</v>
      </c>
      <c r="C25" s="215">
        <v>1327748</v>
      </c>
      <c r="D25" s="215">
        <v>1327748</v>
      </c>
      <c r="E25" s="227">
        <v>1327748</v>
      </c>
      <c r="F25" s="227"/>
      <c r="G25" s="33"/>
    </row>
    <row r="26" spans="1:7" ht="15" customHeight="1">
      <c r="A26" s="226" t="s">
        <v>275</v>
      </c>
      <c r="B26" s="226" t="s">
        <v>276</v>
      </c>
      <c r="C26" s="215">
        <v>225120</v>
      </c>
      <c r="D26" s="215">
        <v>225120</v>
      </c>
      <c r="E26" s="227">
        <v>225120</v>
      </c>
      <c r="F26" s="227"/>
      <c r="G26" s="33"/>
    </row>
    <row r="27" spans="1:7" ht="15" customHeight="1">
      <c r="A27" s="226" t="s">
        <v>277</v>
      </c>
      <c r="B27" s="226" t="s">
        <v>278</v>
      </c>
      <c r="C27" s="215">
        <v>456780</v>
      </c>
      <c r="D27" s="215">
        <v>456780</v>
      </c>
      <c r="E27" s="227">
        <v>456780</v>
      </c>
      <c r="F27" s="227"/>
      <c r="G27" s="33"/>
    </row>
    <row r="28" spans="1:7" ht="15" customHeight="1">
      <c r="A28" s="226" t="s">
        <v>279</v>
      </c>
      <c r="B28" s="226" t="s">
        <v>280</v>
      </c>
      <c r="C28" s="215">
        <v>573700</v>
      </c>
      <c r="D28" s="215">
        <v>573700</v>
      </c>
      <c r="E28" s="227">
        <v>573700</v>
      </c>
      <c r="F28" s="227"/>
      <c r="G28" s="33"/>
    </row>
    <row r="29" spans="1:7" ht="15" customHeight="1">
      <c r="A29" s="226" t="s">
        <v>281</v>
      </c>
      <c r="B29" s="226" t="s">
        <v>282</v>
      </c>
      <c r="C29" s="215">
        <v>72148</v>
      </c>
      <c r="D29" s="215">
        <v>72148</v>
      </c>
      <c r="E29" s="227">
        <v>72148</v>
      </c>
      <c r="F29" s="227"/>
      <c r="G29" s="33"/>
    </row>
    <row r="30" spans="1:7" ht="15" customHeight="1">
      <c r="A30" s="216" t="s">
        <v>283</v>
      </c>
      <c r="B30" s="216" t="s">
        <v>284</v>
      </c>
      <c r="C30" s="215">
        <v>8600685</v>
      </c>
      <c r="D30" s="215">
        <v>8600685</v>
      </c>
      <c r="E30" s="227">
        <v>8600685</v>
      </c>
      <c r="F30" s="227"/>
      <c r="G30" s="33"/>
    </row>
    <row r="31" spans="1:7" ht="15" customHeight="1">
      <c r="A31" s="217" t="s">
        <v>285</v>
      </c>
      <c r="B31" s="217" t="s">
        <v>286</v>
      </c>
      <c r="C31" s="215">
        <v>8600685</v>
      </c>
      <c r="D31" s="215">
        <v>8600685</v>
      </c>
      <c r="E31" s="227">
        <v>8600685</v>
      </c>
      <c r="F31" s="227"/>
      <c r="G31" s="33"/>
    </row>
    <row r="32" spans="1:7" ht="15" customHeight="1">
      <c r="A32" s="226" t="s">
        <v>287</v>
      </c>
      <c r="B32" s="226" t="s">
        <v>288</v>
      </c>
      <c r="C32" s="215">
        <v>8600685</v>
      </c>
      <c r="D32" s="215">
        <v>8600685</v>
      </c>
      <c r="E32" s="227">
        <v>8600685</v>
      </c>
      <c r="F32" s="227"/>
      <c r="G32" s="33"/>
    </row>
    <row r="33" spans="1:7" ht="15" customHeight="1">
      <c r="A33" s="216" t="s">
        <v>289</v>
      </c>
      <c r="B33" s="216" t="s">
        <v>290</v>
      </c>
      <c r="C33" s="215">
        <v>1095456</v>
      </c>
      <c r="D33" s="215">
        <v>1095456</v>
      </c>
      <c r="E33" s="227">
        <v>1095456</v>
      </c>
      <c r="F33" s="227"/>
      <c r="G33" s="33"/>
    </row>
    <row r="34" spans="1:7" ht="15" customHeight="1">
      <c r="A34" s="217" t="s">
        <v>291</v>
      </c>
      <c r="B34" s="217" t="s">
        <v>292</v>
      </c>
      <c r="C34" s="215">
        <v>1095456</v>
      </c>
      <c r="D34" s="215">
        <v>1095456</v>
      </c>
      <c r="E34" s="227">
        <v>1095456</v>
      </c>
      <c r="F34" s="227"/>
      <c r="G34" s="33"/>
    </row>
    <row r="35" spans="1:7" ht="15" customHeight="1">
      <c r="A35" s="226" t="s">
        <v>293</v>
      </c>
      <c r="B35" s="226" t="s">
        <v>294</v>
      </c>
      <c r="C35" s="215">
        <v>1053696</v>
      </c>
      <c r="D35" s="215">
        <v>1053696</v>
      </c>
      <c r="E35" s="227">
        <v>1053696</v>
      </c>
      <c r="F35" s="227"/>
      <c r="G35" s="33"/>
    </row>
    <row r="36" spans="1:7" ht="15" customHeight="1">
      <c r="A36" s="226" t="s">
        <v>295</v>
      </c>
      <c r="B36" s="226" t="s">
        <v>296</v>
      </c>
      <c r="C36" s="215">
        <v>41760</v>
      </c>
      <c r="D36" s="215">
        <v>41760</v>
      </c>
      <c r="E36" s="227">
        <v>41760</v>
      </c>
      <c r="F36" s="227"/>
      <c r="G36" s="33"/>
    </row>
    <row r="37" spans="1:7" ht="18" customHeight="1">
      <c r="A37" s="125" t="s">
        <v>133</v>
      </c>
      <c r="B37" s="126" t="s">
        <v>133</v>
      </c>
      <c r="C37" s="215">
        <v>37697498</v>
      </c>
      <c r="D37" s="215">
        <v>31939748</v>
      </c>
      <c r="E37" s="227">
        <v>30310549</v>
      </c>
      <c r="F37" s="227">
        <v>1629199</v>
      </c>
      <c r="G37" s="215">
        <v>5757750</v>
      </c>
    </row>
  </sheetData>
  <mergeCells count="6">
    <mergeCell ref="A3:G3"/>
    <mergeCell ref="A5:B5"/>
    <mergeCell ref="D5:F5"/>
    <mergeCell ref="A37:B37"/>
    <mergeCell ref="C5:C6"/>
    <mergeCell ref="G5:G6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 pane="bottomLeft" activeCell="D16" sqref="D16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2"/>
      <c r="B2" s="22"/>
      <c r="C2" s="22"/>
      <c r="D2" s="22"/>
      <c r="E2" s="21"/>
      <c r="F2" s="74" t="s">
        <v>134</v>
      </c>
    </row>
    <row r="3" spans="1:6" ht="41.25" customHeight="1">
      <c r="A3" s="131" t="str">
        <f>"2025"&amp;"年一般公共预算“三公”经费支出预算表"</f>
        <v>2025年一般公共预算“三公”经费支出预算表</v>
      </c>
      <c r="B3" s="132"/>
      <c r="C3" s="132"/>
      <c r="D3" s="132"/>
      <c r="E3" s="133"/>
      <c r="F3" s="132"/>
    </row>
    <row r="4" spans="1:6" ht="14.25" customHeight="1">
      <c r="A4" s="134" t="str">
        <f>"单位名称："&amp;"昆明市呈贡区人民政府斗南街道办事处"</f>
        <v>单位名称：昆明市呈贡区人民政府斗南街道办事处</v>
      </c>
      <c r="B4" s="135"/>
      <c r="D4" s="22"/>
      <c r="E4" s="21"/>
      <c r="F4" s="34" t="s">
        <v>1</v>
      </c>
    </row>
    <row r="5" spans="1:6" ht="27" customHeight="1">
      <c r="A5" s="136" t="s">
        <v>135</v>
      </c>
      <c r="B5" s="136" t="s">
        <v>136</v>
      </c>
      <c r="C5" s="98" t="s">
        <v>137</v>
      </c>
      <c r="D5" s="136"/>
      <c r="E5" s="137"/>
      <c r="F5" s="136" t="s">
        <v>138</v>
      </c>
    </row>
    <row r="6" spans="1:6" ht="28.5" customHeight="1">
      <c r="A6" s="138"/>
      <c r="B6" s="139"/>
      <c r="C6" s="24" t="s">
        <v>57</v>
      </c>
      <c r="D6" s="24" t="s">
        <v>139</v>
      </c>
      <c r="E6" s="24" t="s">
        <v>140</v>
      </c>
      <c r="F6" s="140"/>
    </row>
    <row r="7" spans="1:6" ht="17.25" customHeight="1">
      <c r="A7" s="29" t="s">
        <v>80</v>
      </c>
      <c r="B7" s="29" t="s">
        <v>81</v>
      </c>
      <c r="C7" s="29" t="s">
        <v>82</v>
      </c>
      <c r="D7" s="29" t="s">
        <v>83</v>
      </c>
      <c r="E7" s="29" t="s">
        <v>84</v>
      </c>
      <c r="F7" s="29" t="s">
        <v>85</v>
      </c>
    </row>
    <row r="8" spans="1:6" ht="17.25" customHeight="1">
      <c r="A8" s="45">
        <v>81498</v>
      </c>
      <c r="B8" s="45">
        <v>0</v>
      </c>
      <c r="C8" s="45">
        <v>81498</v>
      </c>
      <c r="D8" s="45"/>
      <c r="E8" s="45">
        <v>81498</v>
      </c>
      <c r="F8" s="45"/>
    </row>
  </sheetData>
  <mergeCells count="6">
    <mergeCell ref="A3:F3"/>
    <mergeCell ref="A4:B4"/>
    <mergeCell ref="C5:E5"/>
    <mergeCell ref="A5:A6"/>
    <mergeCell ref="B5:B6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Y134"/>
  <sheetViews>
    <sheetView showZeros="0" workbookViewId="0">
      <pane ySplit="1" topLeftCell="A14" activePane="bottomLeft" state="frozen"/>
      <selection pane="bottomLeft" activeCell="B10" sqref="B10:B133"/>
    </sheetView>
  </sheetViews>
  <sheetFormatPr defaultColWidth="9.125" defaultRowHeight="14.25" customHeight="1"/>
  <cols>
    <col min="1" max="2" width="32.875" customWidth="1"/>
    <col min="3" max="4" width="20.75" customWidth="1"/>
    <col min="5" max="5" width="31.25" customWidth="1"/>
    <col min="6" max="6" width="10.125" customWidth="1"/>
    <col min="7" max="7" width="27.25" bestFit="1" customWidth="1"/>
    <col min="8" max="8" width="10.25" customWidth="1"/>
    <col min="9" max="9" width="23" customWidth="1"/>
    <col min="10" max="25" width="18.75" customWidth="1"/>
  </cols>
  <sheetData>
    <row r="1" spans="1:2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5" customHeight="1">
      <c r="B2" s="68"/>
      <c r="C2" s="70"/>
      <c r="D2" s="70"/>
      <c r="F2" s="71"/>
      <c r="G2" s="71"/>
      <c r="H2" s="71"/>
      <c r="I2" s="71"/>
      <c r="J2" s="47"/>
      <c r="K2" s="47"/>
      <c r="L2" s="47"/>
      <c r="M2" s="47"/>
      <c r="N2" s="47"/>
      <c r="O2" s="47"/>
      <c r="S2" s="47"/>
      <c r="W2" s="70"/>
      <c r="Y2" s="3" t="s">
        <v>141</v>
      </c>
    </row>
    <row r="3" spans="1:25" ht="45.75" customHeight="1">
      <c r="A3" s="141" t="str">
        <f>"2025"&amp;"年部门基本支出预算表"</f>
        <v>2025年部门基本支出预算表</v>
      </c>
      <c r="B3" s="142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2"/>
      <c r="Q3" s="142"/>
      <c r="R3" s="142"/>
      <c r="S3" s="141"/>
      <c r="T3" s="141"/>
      <c r="U3" s="141"/>
      <c r="V3" s="141"/>
      <c r="W3" s="141"/>
      <c r="X3" s="141"/>
      <c r="Y3" s="141"/>
    </row>
    <row r="4" spans="1:25" ht="18.75" customHeight="1">
      <c r="A4" s="143" t="str">
        <f>"单位名称："&amp;"昆明市呈贡区人民政府斗南街道办事处"</f>
        <v>单位名称：昆明市呈贡区人民政府斗南街道办事处</v>
      </c>
      <c r="B4" s="144"/>
      <c r="C4" s="145"/>
      <c r="D4" s="145"/>
      <c r="E4" s="145"/>
      <c r="F4" s="145"/>
      <c r="G4" s="145"/>
      <c r="H4" s="145"/>
      <c r="I4" s="145"/>
      <c r="J4" s="48"/>
      <c r="K4" s="48"/>
      <c r="L4" s="48"/>
      <c r="M4" s="48"/>
      <c r="N4" s="48"/>
      <c r="O4" s="48"/>
      <c r="P4" s="5"/>
      <c r="Q4" s="5"/>
      <c r="R4" s="5"/>
      <c r="S4" s="48"/>
      <c r="W4" s="70"/>
      <c r="Y4" s="3" t="s">
        <v>1</v>
      </c>
    </row>
    <row r="5" spans="1:25" ht="18" customHeight="1">
      <c r="A5" s="155" t="s">
        <v>142</v>
      </c>
      <c r="B5" s="155" t="s">
        <v>143</v>
      </c>
      <c r="C5" s="155" t="s">
        <v>144</v>
      </c>
      <c r="D5" s="7"/>
      <c r="E5" s="155" t="s">
        <v>145</v>
      </c>
      <c r="F5" s="155" t="s">
        <v>146</v>
      </c>
      <c r="G5" s="155" t="s">
        <v>147</v>
      </c>
      <c r="H5" s="155" t="s">
        <v>148</v>
      </c>
      <c r="I5" s="155" t="s">
        <v>149</v>
      </c>
      <c r="J5" s="122" t="s">
        <v>150</v>
      </c>
      <c r="K5" s="146" t="s">
        <v>150</v>
      </c>
      <c r="L5" s="146"/>
      <c r="M5" s="146"/>
      <c r="N5" s="146"/>
      <c r="O5" s="146"/>
      <c r="P5" s="123"/>
      <c r="Q5" s="123"/>
      <c r="R5" s="123"/>
      <c r="S5" s="147" t="s">
        <v>61</v>
      </c>
      <c r="T5" s="146" t="s">
        <v>62</v>
      </c>
      <c r="U5" s="146"/>
      <c r="V5" s="146"/>
      <c r="W5" s="146"/>
      <c r="X5" s="146"/>
      <c r="Y5" s="148"/>
    </row>
    <row r="6" spans="1:25" ht="18" customHeight="1">
      <c r="A6" s="156"/>
      <c r="B6" s="157"/>
      <c r="C6" s="159"/>
      <c r="D6" s="64"/>
      <c r="E6" s="156"/>
      <c r="F6" s="156"/>
      <c r="G6" s="156"/>
      <c r="H6" s="156"/>
      <c r="I6" s="156"/>
      <c r="J6" s="127" t="s">
        <v>151</v>
      </c>
      <c r="K6" s="122" t="s">
        <v>58</v>
      </c>
      <c r="L6" s="146"/>
      <c r="M6" s="146"/>
      <c r="N6" s="146"/>
      <c r="O6" s="148"/>
      <c r="P6" s="149" t="s">
        <v>152</v>
      </c>
      <c r="Q6" s="123"/>
      <c r="R6" s="124"/>
      <c r="S6" s="155" t="s">
        <v>61</v>
      </c>
      <c r="T6" s="122" t="s">
        <v>62</v>
      </c>
      <c r="U6" s="147" t="s">
        <v>64</v>
      </c>
      <c r="V6" s="146" t="s">
        <v>62</v>
      </c>
      <c r="W6" s="147" t="s">
        <v>66</v>
      </c>
      <c r="X6" s="147" t="s">
        <v>67</v>
      </c>
      <c r="Y6" s="150" t="s">
        <v>68</v>
      </c>
    </row>
    <row r="7" spans="1:25" ht="19.5" customHeight="1">
      <c r="A7" s="157"/>
      <c r="B7" s="157"/>
      <c r="C7" s="157"/>
      <c r="D7" s="15"/>
      <c r="E7" s="157"/>
      <c r="F7" s="157"/>
      <c r="G7" s="157"/>
      <c r="H7" s="157"/>
      <c r="I7" s="157"/>
      <c r="J7" s="157"/>
      <c r="K7" s="160" t="s">
        <v>153</v>
      </c>
      <c r="L7" s="155" t="s">
        <v>154</v>
      </c>
      <c r="M7" s="155" t="s">
        <v>155</v>
      </c>
      <c r="N7" s="155" t="s">
        <v>156</v>
      </c>
      <c r="O7" s="155" t="s">
        <v>157</v>
      </c>
      <c r="P7" s="155" t="s">
        <v>58</v>
      </c>
      <c r="Q7" s="155" t="s">
        <v>59</v>
      </c>
      <c r="R7" s="155" t="s">
        <v>60</v>
      </c>
      <c r="S7" s="157"/>
      <c r="T7" s="155" t="s">
        <v>57</v>
      </c>
      <c r="U7" s="155" t="s">
        <v>64</v>
      </c>
      <c r="V7" s="155" t="s">
        <v>158</v>
      </c>
      <c r="W7" s="155" t="s">
        <v>66</v>
      </c>
      <c r="X7" s="155" t="s">
        <v>67</v>
      </c>
      <c r="Y7" s="155" t="s">
        <v>68</v>
      </c>
    </row>
    <row r="8" spans="1:25" ht="37.5" customHeight="1">
      <c r="A8" s="158"/>
      <c r="B8" s="128"/>
      <c r="C8" s="158"/>
      <c r="D8" s="72"/>
      <c r="E8" s="158"/>
      <c r="F8" s="158"/>
      <c r="G8" s="158"/>
      <c r="H8" s="158"/>
      <c r="I8" s="158"/>
      <c r="J8" s="158"/>
      <c r="K8" s="161" t="s">
        <v>57</v>
      </c>
      <c r="L8" s="162" t="s">
        <v>159</v>
      </c>
      <c r="M8" s="162" t="s">
        <v>155</v>
      </c>
      <c r="N8" s="162" t="s">
        <v>156</v>
      </c>
      <c r="O8" s="162" t="s">
        <v>157</v>
      </c>
      <c r="P8" s="162" t="s">
        <v>155</v>
      </c>
      <c r="Q8" s="162" t="s">
        <v>156</v>
      </c>
      <c r="R8" s="162" t="s">
        <v>157</v>
      </c>
      <c r="S8" s="162" t="s">
        <v>61</v>
      </c>
      <c r="T8" s="162" t="s">
        <v>57</v>
      </c>
      <c r="U8" s="162" t="s">
        <v>64</v>
      </c>
      <c r="V8" s="162" t="s">
        <v>158</v>
      </c>
      <c r="W8" s="162" t="s">
        <v>66</v>
      </c>
      <c r="X8" s="162" t="s">
        <v>67</v>
      </c>
      <c r="Y8" s="162" t="s">
        <v>68</v>
      </c>
    </row>
    <row r="9" spans="1:25" ht="14.25" customHeight="1">
      <c r="A9" s="19">
        <v>1</v>
      </c>
      <c r="B9" s="19">
        <v>2</v>
      </c>
      <c r="C9" s="19">
        <v>3</v>
      </c>
      <c r="D9" s="19"/>
      <c r="E9" s="19">
        <v>4</v>
      </c>
      <c r="F9" s="19">
        <v>5</v>
      </c>
      <c r="G9" s="19">
        <v>6</v>
      </c>
      <c r="H9" s="19">
        <v>7</v>
      </c>
      <c r="I9" s="19">
        <v>8</v>
      </c>
      <c r="J9" s="19">
        <v>9</v>
      </c>
      <c r="K9" s="19">
        <v>10</v>
      </c>
      <c r="L9" s="19">
        <v>11</v>
      </c>
      <c r="M9" s="19">
        <v>12</v>
      </c>
      <c r="N9" s="19">
        <v>13</v>
      </c>
      <c r="O9" s="19">
        <v>14</v>
      </c>
      <c r="P9" s="19">
        <v>15</v>
      </c>
      <c r="Q9" s="19">
        <v>16</v>
      </c>
      <c r="R9" s="19">
        <v>17</v>
      </c>
      <c r="S9" s="19">
        <v>18</v>
      </c>
      <c r="T9" s="19">
        <v>19</v>
      </c>
      <c r="U9" s="19">
        <v>20</v>
      </c>
      <c r="V9" s="19">
        <v>21</v>
      </c>
      <c r="W9" s="19">
        <v>22</v>
      </c>
      <c r="X9" s="19">
        <v>23</v>
      </c>
      <c r="Y9" s="19">
        <v>24</v>
      </c>
    </row>
    <row r="10" spans="1:25" ht="14.25" customHeight="1">
      <c r="A10" s="271" t="s">
        <v>537</v>
      </c>
      <c r="B10" s="274" t="s">
        <v>543</v>
      </c>
      <c r="C10" s="230" t="s">
        <v>426</v>
      </c>
      <c r="D10" s="228" t="s">
        <v>296</v>
      </c>
      <c r="E10" s="228" t="s">
        <v>314</v>
      </c>
      <c r="F10" s="228" t="s">
        <v>295</v>
      </c>
      <c r="G10" s="228" t="s">
        <v>296</v>
      </c>
      <c r="H10" s="228" t="s">
        <v>376</v>
      </c>
      <c r="I10" s="228" t="s">
        <v>377</v>
      </c>
      <c r="J10" s="229">
        <v>41760</v>
      </c>
      <c r="K10" s="229">
        <v>41760</v>
      </c>
      <c r="L10" s="19"/>
      <c r="M10" s="19"/>
      <c r="N10" s="229">
        <v>41760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14.25" customHeight="1">
      <c r="A11" s="272"/>
      <c r="B11" s="232"/>
      <c r="C11" s="230" t="s">
        <v>424</v>
      </c>
      <c r="D11" s="228" t="s">
        <v>300</v>
      </c>
      <c r="E11" s="228" t="s">
        <v>315</v>
      </c>
      <c r="F11" s="228" t="s">
        <v>244</v>
      </c>
      <c r="G11" s="228" t="s">
        <v>245</v>
      </c>
      <c r="H11" s="228" t="s">
        <v>378</v>
      </c>
      <c r="I11" s="228" t="s">
        <v>300</v>
      </c>
      <c r="J11" s="229">
        <v>2743.92</v>
      </c>
      <c r="K11" s="229">
        <v>2743.92</v>
      </c>
      <c r="L11" s="19"/>
      <c r="M11" s="19"/>
      <c r="N11" s="229">
        <v>2743.92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14.25" customHeight="1">
      <c r="A12" s="272"/>
      <c r="B12" s="232"/>
      <c r="C12" s="230" t="s">
        <v>424</v>
      </c>
      <c r="D12" s="228" t="s">
        <v>300</v>
      </c>
      <c r="E12" s="228" t="s">
        <v>316</v>
      </c>
      <c r="F12" s="228" t="s">
        <v>248</v>
      </c>
      <c r="G12" s="228" t="s">
        <v>245</v>
      </c>
      <c r="H12" s="228" t="s">
        <v>378</v>
      </c>
      <c r="I12" s="228" t="s">
        <v>300</v>
      </c>
      <c r="J12" s="229">
        <v>97608</v>
      </c>
      <c r="K12" s="229">
        <v>97608</v>
      </c>
      <c r="L12" s="19"/>
      <c r="M12" s="19"/>
      <c r="N12" s="229">
        <v>97608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14.25" customHeight="1">
      <c r="A13" s="272"/>
      <c r="B13" s="232"/>
      <c r="C13" s="230" t="s">
        <v>424</v>
      </c>
      <c r="D13" s="228" t="s">
        <v>300</v>
      </c>
      <c r="E13" s="228" t="s">
        <v>315</v>
      </c>
      <c r="F13" s="228" t="s">
        <v>248</v>
      </c>
      <c r="G13" s="228" t="s">
        <v>245</v>
      </c>
      <c r="H13" s="228" t="s">
        <v>378</v>
      </c>
      <c r="I13" s="228" t="s">
        <v>300</v>
      </c>
      <c r="J13" s="229">
        <v>47665.919999999998</v>
      </c>
      <c r="K13" s="229">
        <v>47665.919999999998</v>
      </c>
      <c r="L13" s="19"/>
      <c r="M13" s="19"/>
      <c r="N13" s="229">
        <v>47665.919999999998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14.25" customHeight="1">
      <c r="A14" s="272"/>
      <c r="B14" s="232"/>
      <c r="C14" s="230" t="s">
        <v>424</v>
      </c>
      <c r="D14" s="228" t="s">
        <v>300</v>
      </c>
      <c r="E14" s="228" t="s">
        <v>317</v>
      </c>
      <c r="F14" s="228" t="s">
        <v>249</v>
      </c>
      <c r="G14" s="228" t="s">
        <v>250</v>
      </c>
      <c r="H14" s="228" t="s">
        <v>378</v>
      </c>
      <c r="I14" s="228" t="s">
        <v>300</v>
      </c>
      <c r="J14" s="229">
        <v>102902.16</v>
      </c>
      <c r="K14" s="229">
        <v>102902.16</v>
      </c>
      <c r="L14" s="19"/>
      <c r="M14" s="19"/>
      <c r="N14" s="229">
        <v>102902.16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14.25" customHeight="1">
      <c r="A15" s="272"/>
      <c r="B15" s="232"/>
      <c r="C15" s="230" t="s">
        <v>420</v>
      </c>
      <c r="D15" s="228" t="s">
        <v>301</v>
      </c>
      <c r="E15" s="228" t="s">
        <v>318</v>
      </c>
      <c r="F15" s="228" t="s">
        <v>267</v>
      </c>
      <c r="G15" s="228" t="s">
        <v>268</v>
      </c>
      <c r="H15" s="228" t="s">
        <v>379</v>
      </c>
      <c r="I15" s="228" t="s">
        <v>380</v>
      </c>
      <c r="J15" s="229">
        <v>455700</v>
      </c>
      <c r="K15" s="229">
        <v>455700</v>
      </c>
      <c r="L15" s="19"/>
      <c r="M15" s="19"/>
      <c r="N15" s="229">
        <v>455700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14.25" customHeight="1">
      <c r="A16" s="272"/>
      <c r="B16" s="232"/>
      <c r="C16" s="230" t="s">
        <v>420</v>
      </c>
      <c r="D16" s="228" t="s">
        <v>301</v>
      </c>
      <c r="E16" s="228" t="s">
        <v>319</v>
      </c>
      <c r="F16" s="228" t="s">
        <v>269</v>
      </c>
      <c r="G16" s="228" t="s">
        <v>270</v>
      </c>
      <c r="H16" s="228" t="s">
        <v>381</v>
      </c>
      <c r="I16" s="228" t="s">
        <v>382</v>
      </c>
      <c r="J16" s="229">
        <v>200000</v>
      </c>
      <c r="K16" s="229">
        <v>200000</v>
      </c>
      <c r="L16" s="19"/>
      <c r="M16" s="19"/>
      <c r="N16" s="229">
        <v>200000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4.25" customHeight="1">
      <c r="A17" s="272"/>
      <c r="B17" s="232"/>
      <c r="C17" s="230" t="s">
        <v>420</v>
      </c>
      <c r="D17" s="228" t="s">
        <v>301</v>
      </c>
      <c r="E17" s="228" t="s">
        <v>320</v>
      </c>
      <c r="F17" s="228" t="s">
        <v>275</v>
      </c>
      <c r="G17" s="228" t="s">
        <v>276</v>
      </c>
      <c r="H17" s="228" t="s">
        <v>383</v>
      </c>
      <c r="I17" s="228" t="s">
        <v>384</v>
      </c>
      <c r="J17" s="229">
        <v>225120</v>
      </c>
      <c r="K17" s="229">
        <v>225120</v>
      </c>
      <c r="L17" s="19"/>
      <c r="M17" s="19"/>
      <c r="N17" s="229">
        <v>225120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14.25" customHeight="1">
      <c r="A18" s="272"/>
      <c r="B18" s="232"/>
      <c r="C18" s="230" t="s">
        <v>420</v>
      </c>
      <c r="D18" s="228" t="s">
        <v>301</v>
      </c>
      <c r="E18" s="228" t="s">
        <v>321</v>
      </c>
      <c r="F18" s="228" t="s">
        <v>279</v>
      </c>
      <c r="G18" s="228" t="s">
        <v>280</v>
      </c>
      <c r="H18" s="228" t="s">
        <v>385</v>
      </c>
      <c r="I18" s="228" t="s">
        <v>386</v>
      </c>
      <c r="J18" s="229">
        <v>234500</v>
      </c>
      <c r="K18" s="229">
        <v>234500</v>
      </c>
      <c r="L18" s="19"/>
      <c r="M18" s="19"/>
      <c r="N18" s="229">
        <v>234500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4.25" customHeight="1">
      <c r="A19" s="272"/>
      <c r="B19" s="232"/>
      <c r="C19" s="230" t="s">
        <v>420</v>
      </c>
      <c r="D19" s="228" t="s">
        <v>301</v>
      </c>
      <c r="E19" s="228" t="s">
        <v>322</v>
      </c>
      <c r="F19" s="228" t="s">
        <v>248</v>
      </c>
      <c r="G19" s="228" t="s">
        <v>245</v>
      </c>
      <c r="H19" s="228" t="s">
        <v>387</v>
      </c>
      <c r="I19" s="228" t="s">
        <v>388</v>
      </c>
      <c r="J19" s="229">
        <v>900</v>
      </c>
      <c r="K19" s="229">
        <v>900</v>
      </c>
      <c r="L19" s="19"/>
      <c r="M19" s="19"/>
      <c r="N19" s="229">
        <v>900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14.25" customHeight="1">
      <c r="A20" s="272"/>
      <c r="B20" s="232"/>
      <c r="C20" s="230" t="s">
        <v>420</v>
      </c>
      <c r="D20" s="228" t="s">
        <v>301</v>
      </c>
      <c r="E20" s="228" t="s">
        <v>323</v>
      </c>
      <c r="F20" s="228" t="s">
        <v>281</v>
      </c>
      <c r="G20" s="228" t="s">
        <v>282</v>
      </c>
      <c r="H20" s="228" t="s">
        <v>387</v>
      </c>
      <c r="I20" s="228" t="s">
        <v>388</v>
      </c>
      <c r="J20" s="229">
        <v>18095</v>
      </c>
      <c r="K20" s="229">
        <v>18095</v>
      </c>
      <c r="L20" s="19"/>
      <c r="M20" s="19"/>
      <c r="N20" s="229">
        <v>18095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14.25" customHeight="1">
      <c r="A21" s="272"/>
      <c r="B21" s="232"/>
      <c r="C21" s="230" t="s">
        <v>420</v>
      </c>
      <c r="D21" s="228" t="s">
        <v>301</v>
      </c>
      <c r="E21" s="228" t="s">
        <v>324</v>
      </c>
      <c r="F21" s="228" t="s">
        <v>281</v>
      </c>
      <c r="G21" s="228" t="s">
        <v>282</v>
      </c>
      <c r="H21" s="228" t="s">
        <v>387</v>
      </c>
      <c r="I21" s="228" t="s">
        <v>388</v>
      </c>
      <c r="J21" s="229">
        <v>5124</v>
      </c>
      <c r="K21" s="229">
        <v>5124</v>
      </c>
      <c r="L21" s="19"/>
      <c r="M21" s="19"/>
      <c r="N21" s="229">
        <v>5124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14.25" customHeight="1">
      <c r="A22" s="272"/>
      <c r="B22" s="232"/>
      <c r="C22" s="230" t="s">
        <v>420</v>
      </c>
      <c r="D22" s="228" t="s">
        <v>301</v>
      </c>
      <c r="E22" s="228" t="s">
        <v>325</v>
      </c>
      <c r="F22" s="228" t="s">
        <v>267</v>
      </c>
      <c r="G22" s="228" t="s">
        <v>268</v>
      </c>
      <c r="H22" s="228" t="s">
        <v>379</v>
      </c>
      <c r="I22" s="228" t="s">
        <v>380</v>
      </c>
      <c r="J22" s="229">
        <v>925520</v>
      </c>
      <c r="K22" s="229">
        <v>925520</v>
      </c>
      <c r="L22" s="19"/>
      <c r="M22" s="19"/>
      <c r="N22" s="229">
        <v>925520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4.25" customHeight="1">
      <c r="A23" s="272"/>
      <c r="B23" s="232"/>
      <c r="C23" s="230" t="s">
        <v>420</v>
      </c>
      <c r="D23" s="228" t="s">
        <v>301</v>
      </c>
      <c r="E23" s="228" t="s">
        <v>326</v>
      </c>
      <c r="F23" s="228" t="s">
        <v>277</v>
      </c>
      <c r="G23" s="228" t="s">
        <v>278</v>
      </c>
      <c r="H23" s="228" t="s">
        <v>383</v>
      </c>
      <c r="I23" s="228" t="s">
        <v>384</v>
      </c>
      <c r="J23" s="229">
        <v>456780</v>
      </c>
      <c r="K23" s="229">
        <v>456780</v>
      </c>
      <c r="L23" s="19"/>
      <c r="M23" s="19"/>
      <c r="N23" s="229">
        <v>456780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4.25" customHeight="1">
      <c r="A24" s="272"/>
      <c r="B24" s="232"/>
      <c r="C24" s="230" t="s">
        <v>420</v>
      </c>
      <c r="D24" s="228" t="s">
        <v>301</v>
      </c>
      <c r="E24" s="228" t="s">
        <v>327</v>
      </c>
      <c r="F24" s="228" t="s">
        <v>279</v>
      </c>
      <c r="G24" s="228" t="s">
        <v>280</v>
      </c>
      <c r="H24" s="228" t="s">
        <v>385</v>
      </c>
      <c r="I24" s="228" t="s">
        <v>386</v>
      </c>
      <c r="J24" s="229">
        <v>339200</v>
      </c>
      <c r="K24" s="229">
        <v>339200</v>
      </c>
      <c r="L24" s="19"/>
      <c r="M24" s="19"/>
      <c r="N24" s="229">
        <v>339200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14.25" customHeight="1">
      <c r="A25" s="272"/>
      <c r="B25" s="232"/>
      <c r="C25" s="230" t="s">
        <v>420</v>
      </c>
      <c r="D25" s="228" t="s">
        <v>301</v>
      </c>
      <c r="E25" s="228" t="s">
        <v>328</v>
      </c>
      <c r="F25" s="228" t="s">
        <v>249</v>
      </c>
      <c r="G25" s="228" t="s">
        <v>250</v>
      </c>
      <c r="H25" s="228" t="s">
        <v>387</v>
      </c>
      <c r="I25" s="228" t="s">
        <v>388</v>
      </c>
      <c r="J25" s="229">
        <v>41400</v>
      </c>
      <c r="K25" s="229">
        <v>41400</v>
      </c>
      <c r="L25" s="19"/>
      <c r="M25" s="19"/>
      <c r="N25" s="229">
        <v>41400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14.25" customHeight="1">
      <c r="A26" s="272"/>
      <c r="B26" s="232"/>
      <c r="C26" s="230" t="s">
        <v>420</v>
      </c>
      <c r="D26" s="228" t="s">
        <v>301</v>
      </c>
      <c r="E26" s="228" t="s">
        <v>329</v>
      </c>
      <c r="F26" s="228" t="s">
        <v>281</v>
      </c>
      <c r="G26" s="228" t="s">
        <v>282</v>
      </c>
      <c r="H26" s="228" t="s">
        <v>387</v>
      </c>
      <c r="I26" s="228" t="s">
        <v>388</v>
      </c>
      <c r="J26" s="229">
        <v>27401</v>
      </c>
      <c r="K26" s="229">
        <v>27401</v>
      </c>
      <c r="L26" s="19"/>
      <c r="M26" s="19"/>
      <c r="N26" s="229">
        <v>27401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14.25" customHeight="1">
      <c r="A27" s="272"/>
      <c r="B27" s="232"/>
      <c r="C27" s="230" t="s">
        <v>420</v>
      </c>
      <c r="D27" s="228" t="s">
        <v>301</v>
      </c>
      <c r="E27" s="228" t="s">
        <v>330</v>
      </c>
      <c r="F27" s="228" t="s">
        <v>281</v>
      </c>
      <c r="G27" s="228" t="s">
        <v>282</v>
      </c>
      <c r="H27" s="228" t="s">
        <v>387</v>
      </c>
      <c r="I27" s="228" t="s">
        <v>388</v>
      </c>
      <c r="J27" s="229">
        <v>21528</v>
      </c>
      <c r="K27" s="229">
        <v>21528</v>
      </c>
      <c r="L27" s="19"/>
      <c r="M27" s="19"/>
      <c r="N27" s="229">
        <v>21528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14.25" customHeight="1">
      <c r="A28" s="272"/>
      <c r="B28" s="232"/>
      <c r="C28" s="230" t="s">
        <v>427</v>
      </c>
      <c r="D28" s="228" t="s">
        <v>302</v>
      </c>
      <c r="E28" s="228" t="s">
        <v>331</v>
      </c>
      <c r="F28" s="228" t="s">
        <v>248</v>
      </c>
      <c r="G28" s="228" t="s">
        <v>245</v>
      </c>
      <c r="H28" s="228" t="s">
        <v>389</v>
      </c>
      <c r="I28" s="228" t="s">
        <v>390</v>
      </c>
      <c r="J28" s="229">
        <v>4800</v>
      </c>
      <c r="K28" s="229">
        <v>4800</v>
      </c>
      <c r="L28" s="19"/>
      <c r="M28" s="19"/>
      <c r="N28" s="229">
        <v>4800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4.25" customHeight="1">
      <c r="A29" s="272"/>
      <c r="B29" s="232"/>
      <c r="C29" s="230" t="s">
        <v>427</v>
      </c>
      <c r="D29" s="228" t="s">
        <v>302</v>
      </c>
      <c r="E29" s="228" t="s">
        <v>331</v>
      </c>
      <c r="F29" s="228" t="s">
        <v>248</v>
      </c>
      <c r="G29" s="228" t="s">
        <v>245</v>
      </c>
      <c r="H29" s="228" t="s">
        <v>389</v>
      </c>
      <c r="I29" s="228" t="s">
        <v>390</v>
      </c>
      <c r="J29" s="229">
        <v>4800</v>
      </c>
      <c r="K29" s="229">
        <v>4800</v>
      </c>
      <c r="L29" s="19"/>
      <c r="M29" s="19"/>
      <c r="N29" s="229">
        <v>4800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14.25" customHeight="1">
      <c r="A30" s="272"/>
      <c r="B30" s="232"/>
      <c r="C30" s="230" t="s">
        <v>427</v>
      </c>
      <c r="D30" s="228" t="s">
        <v>302</v>
      </c>
      <c r="E30" s="228" t="s">
        <v>331</v>
      </c>
      <c r="F30" s="228" t="s">
        <v>248</v>
      </c>
      <c r="G30" s="228" t="s">
        <v>245</v>
      </c>
      <c r="H30" s="228" t="s">
        <v>389</v>
      </c>
      <c r="I30" s="228" t="s">
        <v>390</v>
      </c>
      <c r="J30" s="229">
        <v>4800</v>
      </c>
      <c r="K30" s="229">
        <v>4800</v>
      </c>
      <c r="L30" s="19"/>
      <c r="M30" s="19"/>
      <c r="N30" s="229">
        <v>4800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14.25" customHeight="1">
      <c r="A31" s="272"/>
      <c r="B31" s="232"/>
      <c r="C31" s="230" t="s">
        <v>427</v>
      </c>
      <c r="D31" s="228" t="s">
        <v>302</v>
      </c>
      <c r="E31" s="228" t="s">
        <v>331</v>
      </c>
      <c r="F31" s="228" t="s">
        <v>248</v>
      </c>
      <c r="G31" s="228" t="s">
        <v>245</v>
      </c>
      <c r="H31" s="228" t="s">
        <v>389</v>
      </c>
      <c r="I31" s="228" t="s">
        <v>390</v>
      </c>
      <c r="J31" s="229">
        <v>4800</v>
      </c>
      <c r="K31" s="229">
        <v>4800</v>
      </c>
      <c r="L31" s="19"/>
      <c r="M31" s="19"/>
      <c r="N31" s="229">
        <v>4800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14.25" customHeight="1">
      <c r="A32" s="272"/>
      <c r="B32" s="232"/>
      <c r="C32" s="230" t="s">
        <v>427</v>
      </c>
      <c r="D32" s="228" t="s">
        <v>302</v>
      </c>
      <c r="E32" s="228" t="s">
        <v>331</v>
      </c>
      <c r="F32" s="228" t="s">
        <v>248</v>
      </c>
      <c r="G32" s="228" t="s">
        <v>245</v>
      </c>
      <c r="H32" s="228" t="s">
        <v>389</v>
      </c>
      <c r="I32" s="228" t="s">
        <v>390</v>
      </c>
      <c r="J32" s="229">
        <v>4800</v>
      </c>
      <c r="K32" s="229">
        <v>4800</v>
      </c>
      <c r="L32" s="19"/>
      <c r="M32" s="19"/>
      <c r="N32" s="229">
        <v>4800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14.25" customHeight="1">
      <c r="A33" s="272"/>
      <c r="B33" s="232"/>
      <c r="C33" s="230" t="s">
        <v>427</v>
      </c>
      <c r="D33" s="228" t="s">
        <v>302</v>
      </c>
      <c r="E33" s="228" t="s">
        <v>331</v>
      </c>
      <c r="F33" s="228" t="s">
        <v>248</v>
      </c>
      <c r="G33" s="228" t="s">
        <v>245</v>
      </c>
      <c r="H33" s="228" t="s">
        <v>389</v>
      </c>
      <c r="I33" s="228" t="s">
        <v>390</v>
      </c>
      <c r="J33" s="229">
        <v>4800</v>
      </c>
      <c r="K33" s="229">
        <v>4800</v>
      </c>
      <c r="L33" s="19"/>
      <c r="M33" s="19"/>
      <c r="N33" s="229">
        <v>4800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14.25" customHeight="1">
      <c r="A34" s="272"/>
      <c r="B34" s="232"/>
      <c r="C34" s="230" t="s">
        <v>427</v>
      </c>
      <c r="D34" s="228" t="s">
        <v>302</v>
      </c>
      <c r="E34" s="228" t="s">
        <v>331</v>
      </c>
      <c r="F34" s="228" t="s">
        <v>248</v>
      </c>
      <c r="G34" s="228" t="s">
        <v>245</v>
      </c>
      <c r="H34" s="228" t="s">
        <v>389</v>
      </c>
      <c r="I34" s="228" t="s">
        <v>390</v>
      </c>
      <c r="J34" s="229">
        <v>4800</v>
      </c>
      <c r="K34" s="229">
        <v>4800</v>
      </c>
      <c r="L34" s="19"/>
      <c r="M34" s="19"/>
      <c r="N34" s="229">
        <v>4800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14.25" customHeight="1">
      <c r="A35" s="272"/>
      <c r="B35" s="232"/>
      <c r="C35" s="230" t="s">
        <v>427</v>
      </c>
      <c r="D35" s="228" t="s">
        <v>302</v>
      </c>
      <c r="E35" s="228" t="s">
        <v>331</v>
      </c>
      <c r="F35" s="228" t="s">
        <v>248</v>
      </c>
      <c r="G35" s="228" t="s">
        <v>245</v>
      </c>
      <c r="H35" s="228" t="s">
        <v>389</v>
      </c>
      <c r="I35" s="228" t="s">
        <v>390</v>
      </c>
      <c r="J35" s="229">
        <v>4800</v>
      </c>
      <c r="K35" s="229">
        <v>4800</v>
      </c>
      <c r="L35" s="19"/>
      <c r="M35" s="19"/>
      <c r="N35" s="229">
        <v>4800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14.25" customHeight="1">
      <c r="A36" s="272"/>
      <c r="B36" s="232"/>
      <c r="C36" s="230" t="s">
        <v>427</v>
      </c>
      <c r="D36" s="228" t="s">
        <v>302</v>
      </c>
      <c r="E36" s="228" t="s">
        <v>331</v>
      </c>
      <c r="F36" s="228" t="s">
        <v>248</v>
      </c>
      <c r="G36" s="228" t="s">
        <v>245</v>
      </c>
      <c r="H36" s="228" t="s">
        <v>389</v>
      </c>
      <c r="I36" s="228" t="s">
        <v>390</v>
      </c>
      <c r="J36" s="229">
        <v>4800</v>
      </c>
      <c r="K36" s="229">
        <v>4800</v>
      </c>
      <c r="L36" s="19"/>
      <c r="M36" s="19"/>
      <c r="N36" s="229">
        <v>4800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14.25" customHeight="1">
      <c r="A37" s="272"/>
      <c r="B37" s="232"/>
      <c r="C37" s="230" t="s">
        <v>427</v>
      </c>
      <c r="D37" s="228" t="s">
        <v>302</v>
      </c>
      <c r="E37" s="228" t="s">
        <v>331</v>
      </c>
      <c r="F37" s="228" t="s">
        <v>248</v>
      </c>
      <c r="G37" s="228" t="s">
        <v>245</v>
      </c>
      <c r="H37" s="228" t="s">
        <v>389</v>
      </c>
      <c r="I37" s="228" t="s">
        <v>390</v>
      </c>
      <c r="J37" s="229">
        <v>4800</v>
      </c>
      <c r="K37" s="229">
        <v>4800</v>
      </c>
      <c r="L37" s="19"/>
      <c r="M37" s="19"/>
      <c r="N37" s="229">
        <v>4800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14.25" customHeight="1">
      <c r="A38" s="272"/>
      <c r="B38" s="232"/>
      <c r="C38" s="230" t="s">
        <v>427</v>
      </c>
      <c r="D38" s="228" t="s">
        <v>302</v>
      </c>
      <c r="E38" s="228" t="s">
        <v>331</v>
      </c>
      <c r="F38" s="228" t="s">
        <v>248</v>
      </c>
      <c r="G38" s="228" t="s">
        <v>245</v>
      </c>
      <c r="H38" s="228" t="s">
        <v>389</v>
      </c>
      <c r="I38" s="228" t="s">
        <v>390</v>
      </c>
      <c r="J38" s="229">
        <v>4800</v>
      </c>
      <c r="K38" s="229">
        <v>4800</v>
      </c>
      <c r="L38" s="19"/>
      <c r="M38" s="19"/>
      <c r="N38" s="229">
        <v>4800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4.25" customHeight="1">
      <c r="A39" s="272"/>
      <c r="B39" s="232"/>
      <c r="C39" s="230" t="s">
        <v>427</v>
      </c>
      <c r="D39" s="228" t="s">
        <v>302</v>
      </c>
      <c r="E39" s="228" t="s">
        <v>331</v>
      </c>
      <c r="F39" s="228" t="s">
        <v>248</v>
      </c>
      <c r="G39" s="228" t="s">
        <v>245</v>
      </c>
      <c r="H39" s="228" t="s">
        <v>389</v>
      </c>
      <c r="I39" s="228" t="s">
        <v>390</v>
      </c>
      <c r="J39" s="229">
        <v>7200</v>
      </c>
      <c r="K39" s="229">
        <v>7200</v>
      </c>
      <c r="L39" s="19"/>
      <c r="M39" s="19"/>
      <c r="N39" s="229">
        <v>7200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14.25" customHeight="1">
      <c r="A40" s="272"/>
      <c r="B40" s="232"/>
      <c r="C40" s="230" t="s">
        <v>427</v>
      </c>
      <c r="D40" s="228" t="s">
        <v>302</v>
      </c>
      <c r="E40" s="228" t="s">
        <v>331</v>
      </c>
      <c r="F40" s="228" t="s">
        <v>248</v>
      </c>
      <c r="G40" s="228" t="s">
        <v>245</v>
      </c>
      <c r="H40" s="228" t="s">
        <v>389</v>
      </c>
      <c r="I40" s="228" t="s">
        <v>390</v>
      </c>
      <c r="J40" s="229">
        <v>4800</v>
      </c>
      <c r="K40" s="229">
        <v>4800</v>
      </c>
      <c r="L40" s="19"/>
      <c r="M40" s="19"/>
      <c r="N40" s="229">
        <v>4800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4.25" customHeight="1">
      <c r="A41" s="272"/>
      <c r="B41" s="232"/>
      <c r="C41" s="230" t="s">
        <v>427</v>
      </c>
      <c r="D41" s="228" t="s">
        <v>302</v>
      </c>
      <c r="E41" s="228" t="s">
        <v>331</v>
      </c>
      <c r="F41" s="228" t="s">
        <v>248</v>
      </c>
      <c r="G41" s="228" t="s">
        <v>245</v>
      </c>
      <c r="H41" s="228" t="s">
        <v>389</v>
      </c>
      <c r="I41" s="228" t="s">
        <v>390</v>
      </c>
      <c r="J41" s="229">
        <v>7200</v>
      </c>
      <c r="K41" s="229">
        <v>7200</v>
      </c>
      <c r="L41" s="19"/>
      <c r="M41" s="19"/>
      <c r="N41" s="229">
        <v>7200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14.25" customHeight="1">
      <c r="A42" s="272"/>
      <c r="B42" s="232"/>
      <c r="C42" s="230" t="s">
        <v>427</v>
      </c>
      <c r="D42" s="228" t="s">
        <v>302</v>
      </c>
      <c r="E42" s="228" t="s">
        <v>331</v>
      </c>
      <c r="F42" s="228" t="s">
        <v>248</v>
      </c>
      <c r="G42" s="228" t="s">
        <v>245</v>
      </c>
      <c r="H42" s="228" t="s">
        <v>389</v>
      </c>
      <c r="I42" s="228" t="s">
        <v>390</v>
      </c>
      <c r="J42" s="229">
        <v>4800</v>
      </c>
      <c r="K42" s="229">
        <v>4800</v>
      </c>
      <c r="L42" s="19"/>
      <c r="M42" s="19"/>
      <c r="N42" s="229">
        <v>4800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4.25" customHeight="1">
      <c r="A43" s="272"/>
      <c r="B43" s="232"/>
      <c r="C43" s="230" t="s">
        <v>427</v>
      </c>
      <c r="D43" s="228" t="s">
        <v>302</v>
      </c>
      <c r="E43" s="228" t="s">
        <v>331</v>
      </c>
      <c r="F43" s="228" t="s">
        <v>248</v>
      </c>
      <c r="G43" s="228" t="s">
        <v>245</v>
      </c>
      <c r="H43" s="228" t="s">
        <v>389</v>
      </c>
      <c r="I43" s="228" t="s">
        <v>390</v>
      </c>
      <c r="J43" s="229">
        <v>4800</v>
      </c>
      <c r="K43" s="229">
        <v>4800</v>
      </c>
      <c r="L43" s="19"/>
      <c r="M43" s="19"/>
      <c r="N43" s="229">
        <v>4800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14.25" customHeight="1">
      <c r="A44" s="272"/>
      <c r="B44" s="232"/>
      <c r="C44" s="230" t="s">
        <v>427</v>
      </c>
      <c r="D44" s="228" t="s">
        <v>302</v>
      </c>
      <c r="E44" s="228" t="s">
        <v>331</v>
      </c>
      <c r="F44" s="228" t="s">
        <v>248</v>
      </c>
      <c r="G44" s="228" t="s">
        <v>245</v>
      </c>
      <c r="H44" s="228" t="s">
        <v>389</v>
      </c>
      <c r="I44" s="228" t="s">
        <v>390</v>
      </c>
      <c r="J44" s="229">
        <v>7200</v>
      </c>
      <c r="K44" s="229">
        <v>7200</v>
      </c>
      <c r="L44" s="19"/>
      <c r="M44" s="19"/>
      <c r="N44" s="229">
        <v>7200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14.25" customHeight="1">
      <c r="A45" s="272"/>
      <c r="B45" s="232"/>
      <c r="C45" s="230" t="s">
        <v>427</v>
      </c>
      <c r="D45" s="228" t="s">
        <v>302</v>
      </c>
      <c r="E45" s="228" t="s">
        <v>331</v>
      </c>
      <c r="F45" s="228" t="s">
        <v>248</v>
      </c>
      <c r="G45" s="228" t="s">
        <v>245</v>
      </c>
      <c r="H45" s="228" t="s">
        <v>389</v>
      </c>
      <c r="I45" s="228" t="s">
        <v>390</v>
      </c>
      <c r="J45" s="229">
        <v>4800</v>
      </c>
      <c r="K45" s="229">
        <v>4800</v>
      </c>
      <c r="L45" s="19"/>
      <c r="M45" s="19"/>
      <c r="N45" s="229">
        <v>4800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14.25" customHeight="1">
      <c r="A46" s="272"/>
      <c r="B46" s="232"/>
      <c r="C46" s="230" t="s">
        <v>427</v>
      </c>
      <c r="D46" s="228" t="s">
        <v>302</v>
      </c>
      <c r="E46" s="228" t="s">
        <v>331</v>
      </c>
      <c r="F46" s="228" t="s">
        <v>248</v>
      </c>
      <c r="G46" s="228" t="s">
        <v>245</v>
      </c>
      <c r="H46" s="228" t="s">
        <v>389</v>
      </c>
      <c r="I46" s="228" t="s">
        <v>390</v>
      </c>
      <c r="J46" s="229">
        <v>4800</v>
      </c>
      <c r="K46" s="229">
        <v>4800</v>
      </c>
      <c r="L46" s="19"/>
      <c r="M46" s="19"/>
      <c r="N46" s="229">
        <v>4800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4.25" customHeight="1">
      <c r="A47" s="272"/>
      <c r="B47" s="232"/>
      <c r="C47" s="230" t="s">
        <v>427</v>
      </c>
      <c r="D47" s="228" t="s">
        <v>302</v>
      </c>
      <c r="E47" s="228" t="s">
        <v>331</v>
      </c>
      <c r="F47" s="228" t="s">
        <v>248</v>
      </c>
      <c r="G47" s="228" t="s">
        <v>245</v>
      </c>
      <c r="H47" s="228" t="s">
        <v>389</v>
      </c>
      <c r="I47" s="228" t="s">
        <v>390</v>
      </c>
      <c r="J47" s="229">
        <v>4800</v>
      </c>
      <c r="K47" s="229">
        <v>4800</v>
      </c>
      <c r="L47" s="19"/>
      <c r="M47" s="19"/>
      <c r="N47" s="229">
        <v>4800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14.25" customHeight="1">
      <c r="A48" s="272"/>
      <c r="B48" s="232"/>
      <c r="C48" s="230" t="s">
        <v>427</v>
      </c>
      <c r="D48" s="228" t="s">
        <v>302</v>
      </c>
      <c r="E48" s="228" t="s">
        <v>331</v>
      </c>
      <c r="F48" s="228" t="s">
        <v>248</v>
      </c>
      <c r="G48" s="228" t="s">
        <v>245</v>
      </c>
      <c r="H48" s="228" t="s">
        <v>389</v>
      </c>
      <c r="I48" s="228" t="s">
        <v>390</v>
      </c>
      <c r="J48" s="229">
        <v>4800</v>
      </c>
      <c r="K48" s="229">
        <v>4800</v>
      </c>
      <c r="L48" s="19"/>
      <c r="M48" s="19"/>
      <c r="N48" s="229">
        <v>4800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4.25" customHeight="1">
      <c r="A49" s="272"/>
      <c r="B49" s="232"/>
      <c r="C49" s="230" t="s">
        <v>427</v>
      </c>
      <c r="D49" s="228" t="s">
        <v>302</v>
      </c>
      <c r="E49" s="228" t="s">
        <v>331</v>
      </c>
      <c r="F49" s="228" t="s">
        <v>248</v>
      </c>
      <c r="G49" s="228" t="s">
        <v>245</v>
      </c>
      <c r="H49" s="228" t="s">
        <v>389</v>
      </c>
      <c r="I49" s="228" t="s">
        <v>390</v>
      </c>
      <c r="J49" s="229">
        <v>4800</v>
      </c>
      <c r="K49" s="229">
        <v>4800</v>
      </c>
      <c r="L49" s="19"/>
      <c r="M49" s="19"/>
      <c r="N49" s="229">
        <v>4800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14.25" customHeight="1">
      <c r="A50" s="272"/>
      <c r="B50" s="232"/>
      <c r="C50" s="230" t="s">
        <v>427</v>
      </c>
      <c r="D50" s="228" t="s">
        <v>302</v>
      </c>
      <c r="E50" s="228" t="s">
        <v>331</v>
      </c>
      <c r="F50" s="228" t="s">
        <v>248</v>
      </c>
      <c r="G50" s="228" t="s">
        <v>245</v>
      </c>
      <c r="H50" s="228" t="s">
        <v>389</v>
      </c>
      <c r="I50" s="228" t="s">
        <v>390</v>
      </c>
      <c r="J50" s="229">
        <v>4800</v>
      </c>
      <c r="K50" s="229">
        <v>4800</v>
      </c>
      <c r="L50" s="19"/>
      <c r="M50" s="19"/>
      <c r="N50" s="229">
        <v>4800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14.25" customHeight="1">
      <c r="A51" s="272"/>
      <c r="B51" s="232"/>
      <c r="C51" s="230" t="s">
        <v>427</v>
      </c>
      <c r="D51" s="228" t="s">
        <v>302</v>
      </c>
      <c r="E51" s="228" t="s">
        <v>331</v>
      </c>
      <c r="F51" s="228" t="s">
        <v>248</v>
      </c>
      <c r="G51" s="228" t="s">
        <v>245</v>
      </c>
      <c r="H51" s="228" t="s">
        <v>389</v>
      </c>
      <c r="I51" s="228" t="s">
        <v>390</v>
      </c>
      <c r="J51" s="229">
        <v>4800</v>
      </c>
      <c r="K51" s="229">
        <v>4800</v>
      </c>
      <c r="L51" s="19"/>
      <c r="M51" s="19"/>
      <c r="N51" s="229">
        <v>4800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14.25" customHeight="1">
      <c r="A52" s="272"/>
      <c r="B52" s="232"/>
      <c r="C52" s="230" t="s">
        <v>427</v>
      </c>
      <c r="D52" s="228" t="s">
        <v>302</v>
      </c>
      <c r="E52" s="228" t="s">
        <v>331</v>
      </c>
      <c r="F52" s="228" t="s">
        <v>248</v>
      </c>
      <c r="G52" s="228" t="s">
        <v>245</v>
      </c>
      <c r="H52" s="228" t="s">
        <v>389</v>
      </c>
      <c r="I52" s="228" t="s">
        <v>390</v>
      </c>
      <c r="J52" s="229">
        <v>4800</v>
      </c>
      <c r="K52" s="229">
        <v>4800</v>
      </c>
      <c r="L52" s="19"/>
      <c r="M52" s="19"/>
      <c r="N52" s="229">
        <v>4800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14.25" customHeight="1">
      <c r="A53" s="272"/>
      <c r="B53" s="232"/>
      <c r="C53" s="230" t="s">
        <v>427</v>
      </c>
      <c r="D53" s="228" t="s">
        <v>302</v>
      </c>
      <c r="E53" s="228" t="s">
        <v>331</v>
      </c>
      <c r="F53" s="228" t="s">
        <v>248</v>
      </c>
      <c r="G53" s="228" t="s">
        <v>245</v>
      </c>
      <c r="H53" s="228" t="s">
        <v>389</v>
      </c>
      <c r="I53" s="228" t="s">
        <v>390</v>
      </c>
      <c r="J53" s="229">
        <v>4800</v>
      </c>
      <c r="K53" s="229">
        <v>4800</v>
      </c>
      <c r="L53" s="19"/>
      <c r="M53" s="19"/>
      <c r="N53" s="229">
        <v>4800</v>
      </c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14.25" customHeight="1">
      <c r="A54" s="272"/>
      <c r="B54" s="232"/>
      <c r="C54" s="230" t="s">
        <v>427</v>
      </c>
      <c r="D54" s="228" t="s">
        <v>302</v>
      </c>
      <c r="E54" s="228" t="s">
        <v>331</v>
      </c>
      <c r="F54" s="228" t="s">
        <v>248</v>
      </c>
      <c r="G54" s="228" t="s">
        <v>245</v>
      </c>
      <c r="H54" s="228" t="s">
        <v>389</v>
      </c>
      <c r="I54" s="228" t="s">
        <v>390</v>
      </c>
      <c r="J54" s="229">
        <v>7200</v>
      </c>
      <c r="K54" s="229">
        <v>7200</v>
      </c>
      <c r="L54" s="19"/>
      <c r="M54" s="19"/>
      <c r="N54" s="229">
        <v>7200</v>
      </c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14.25" customHeight="1">
      <c r="A55" s="272"/>
      <c r="B55" s="232"/>
      <c r="C55" s="230" t="s">
        <v>427</v>
      </c>
      <c r="D55" s="228" t="s">
        <v>302</v>
      </c>
      <c r="E55" s="228" t="s">
        <v>331</v>
      </c>
      <c r="F55" s="228" t="s">
        <v>248</v>
      </c>
      <c r="G55" s="228" t="s">
        <v>245</v>
      </c>
      <c r="H55" s="228" t="s">
        <v>389</v>
      </c>
      <c r="I55" s="228" t="s">
        <v>390</v>
      </c>
      <c r="J55" s="229">
        <v>4800</v>
      </c>
      <c r="K55" s="229">
        <v>4800</v>
      </c>
      <c r="L55" s="19"/>
      <c r="M55" s="19"/>
      <c r="N55" s="229">
        <v>4800</v>
      </c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14.25" customHeight="1">
      <c r="A56" s="272"/>
      <c r="B56" s="232"/>
      <c r="C56" s="230" t="s">
        <v>427</v>
      </c>
      <c r="D56" s="228" t="s">
        <v>302</v>
      </c>
      <c r="E56" s="228" t="s">
        <v>331</v>
      </c>
      <c r="F56" s="228" t="s">
        <v>248</v>
      </c>
      <c r="G56" s="228" t="s">
        <v>245</v>
      </c>
      <c r="H56" s="228" t="s">
        <v>389</v>
      </c>
      <c r="I56" s="228" t="s">
        <v>390</v>
      </c>
      <c r="J56" s="229">
        <v>7200</v>
      </c>
      <c r="K56" s="229">
        <v>7200</v>
      </c>
      <c r="L56" s="19"/>
      <c r="M56" s="19"/>
      <c r="N56" s="229">
        <v>7200</v>
      </c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14.25" customHeight="1">
      <c r="A57" s="272"/>
      <c r="B57" s="232"/>
      <c r="C57" s="230" t="s">
        <v>427</v>
      </c>
      <c r="D57" s="228" t="s">
        <v>302</v>
      </c>
      <c r="E57" s="228" t="s">
        <v>331</v>
      </c>
      <c r="F57" s="228" t="s">
        <v>248</v>
      </c>
      <c r="G57" s="228" t="s">
        <v>245</v>
      </c>
      <c r="H57" s="228" t="s">
        <v>389</v>
      </c>
      <c r="I57" s="228" t="s">
        <v>390</v>
      </c>
      <c r="J57" s="229">
        <v>7200</v>
      </c>
      <c r="K57" s="229">
        <v>7200</v>
      </c>
      <c r="L57" s="19"/>
      <c r="M57" s="19"/>
      <c r="N57" s="229">
        <v>7200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14.25" customHeight="1">
      <c r="A58" s="272"/>
      <c r="B58" s="232"/>
      <c r="C58" s="230" t="s">
        <v>427</v>
      </c>
      <c r="D58" s="228" t="s">
        <v>302</v>
      </c>
      <c r="E58" s="228" t="s">
        <v>331</v>
      </c>
      <c r="F58" s="228" t="s">
        <v>248</v>
      </c>
      <c r="G58" s="228" t="s">
        <v>245</v>
      </c>
      <c r="H58" s="228" t="s">
        <v>389</v>
      </c>
      <c r="I58" s="228" t="s">
        <v>390</v>
      </c>
      <c r="J58" s="229">
        <v>4800</v>
      </c>
      <c r="K58" s="229">
        <v>4800</v>
      </c>
      <c r="L58" s="19"/>
      <c r="M58" s="19"/>
      <c r="N58" s="229">
        <v>4800</v>
      </c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14.25" customHeight="1">
      <c r="A59" s="272"/>
      <c r="B59" s="232"/>
      <c r="C59" s="230" t="s">
        <v>427</v>
      </c>
      <c r="D59" s="228" t="s">
        <v>302</v>
      </c>
      <c r="E59" s="228" t="s">
        <v>331</v>
      </c>
      <c r="F59" s="228" t="s">
        <v>248</v>
      </c>
      <c r="G59" s="228" t="s">
        <v>245</v>
      </c>
      <c r="H59" s="228" t="s">
        <v>389</v>
      </c>
      <c r="I59" s="228" t="s">
        <v>390</v>
      </c>
      <c r="J59" s="229">
        <v>4800</v>
      </c>
      <c r="K59" s="229">
        <v>4800</v>
      </c>
      <c r="L59" s="19"/>
      <c r="M59" s="19"/>
      <c r="N59" s="229">
        <v>4800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ht="14.25" customHeight="1">
      <c r="A60" s="272"/>
      <c r="B60" s="232"/>
      <c r="C60" s="230" t="s">
        <v>427</v>
      </c>
      <c r="D60" s="228" t="s">
        <v>302</v>
      </c>
      <c r="E60" s="228" t="s">
        <v>331</v>
      </c>
      <c r="F60" s="228" t="s">
        <v>248</v>
      </c>
      <c r="G60" s="228" t="s">
        <v>245</v>
      </c>
      <c r="H60" s="228" t="s">
        <v>389</v>
      </c>
      <c r="I60" s="228" t="s">
        <v>390</v>
      </c>
      <c r="J60" s="229">
        <v>4800</v>
      </c>
      <c r="K60" s="229">
        <v>4800</v>
      </c>
      <c r="L60" s="19"/>
      <c r="M60" s="19"/>
      <c r="N60" s="229">
        <v>4800</v>
      </c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14.25" customHeight="1">
      <c r="A61" s="272"/>
      <c r="B61" s="232"/>
      <c r="C61" s="230" t="s">
        <v>427</v>
      </c>
      <c r="D61" s="228" t="s">
        <v>302</v>
      </c>
      <c r="E61" s="228" t="s">
        <v>331</v>
      </c>
      <c r="F61" s="228" t="s">
        <v>248</v>
      </c>
      <c r="G61" s="228" t="s">
        <v>245</v>
      </c>
      <c r="H61" s="228" t="s">
        <v>389</v>
      </c>
      <c r="I61" s="228" t="s">
        <v>390</v>
      </c>
      <c r="J61" s="229">
        <v>4800</v>
      </c>
      <c r="K61" s="229">
        <v>4800</v>
      </c>
      <c r="L61" s="19"/>
      <c r="M61" s="19"/>
      <c r="N61" s="229">
        <v>4800</v>
      </c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ht="14.25" customHeight="1">
      <c r="A62" s="272"/>
      <c r="B62" s="232"/>
      <c r="C62" s="230" t="s">
        <v>427</v>
      </c>
      <c r="D62" s="228" t="s">
        <v>302</v>
      </c>
      <c r="E62" s="228" t="s">
        <v>331</v>
      </c>
      <c r="F62" s="228" t="s">
        <v>248</v>
      </c>
      <c r="G62" s="228" t="s">
        <v>245</v>
      </c>
      <c r="H62" s="228" t="s">
        <v>389</v>
      </c>
      <c r="I62" s="228" t="s">
        <v>390</v>
      </c>
      <c r="J62" s="229">
        <v>4800</v>
      </c>
      <c r="K62" s="229">
        <v>4800</v>
      </c>
      <c r="L62" s="19"/>
      <c r="M62" s="19"/>
      <c r="N62" s="229">
        <v>4800</v>
      </c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14.25" customHeight="1">
      <c r="A63" s="272"/>
      <c r="B63" s="232"/>
      <c r="C63" s="230" t="s">
        <v>427</v>
      </c>
      <c r="D63" s="228" t="s">
        <v>302</v>
      </c>
      <c r="E63" s="228" t="s">
        <v>331</v>
      </c>
      <c r="F63" s="228" t="s">
        <v>248</v>
      </c>
      <c r="G63" s="228" t="s">
        <v>245</v>
      </c>
      <c r="H63" s="228" t="s">
        <v>389</v>
      </c>
      <c r="I63" s="228" t="s">
        <v>390</v>
      </c>
      <c r="J63" s="229">
        <v>4800</v>
      </c>
      <c r="K63" s="229">
        <v>4800</v>
      </c>
      <c r="L63" s="19"/>
      <c r="M63" s="19"/>
      <c r="N63" s="229">
        <v>4800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ht="14.25" customHeight="1">
      <c r="A64" s="272"/>
      <c r="B64" s="232"/>
      <c r="C64" s="230" t="s">
        <v>427</v>
      </c>
      <c r="D64" s="228" t="s">
        <v>302</v>
      </c>
      <c r="E64" s="228" t="s">
        <v>331</v>
      </c>
      <c r="F64" s="228" t="s">
        <v>248</v>
      </c>
      <c r="G64" s="228" t="s">
        <v>245</v>
      </c>
      <c r="H64" s="228" t="s">
        <v>389</v>
      </c>
      <c r="I64" s="228" t="s">
        <v>390</v>
      </c>
      <c r="J64" s="229">
        <v>4800</v>
      </c>
      <c r="K64" s="229">
        <v>4800</v>
      </c>
      <c r="L64" s="19"/>
      <c r="M64" s="19"/>
      <c r="N64" s="229">
        <v>4800</v>
      </c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14.25" customHeight="1">
      <c r="A65" s="272"/>
      <c r="B65" s="232"/>
      <c r="C65" s="230" t="s">
        <v>427</v>
      </c>
      <c r="D65" s="228" t="s">
        <v>302</v>
      </c>
      <c r="E65" s="228" t="s">
        <v>331</v>
      </c>
      <c r="F65" s="228" t="s">
        <v>248</v>
      </c>
      <c r="G65" s="228" t="s">
        <v>245</v>
      </c>
      <c r="H65" s="228" t="s">
        <v>389</v>
      </c>
      <c r="I65" s="228" t="s">
        <v>390</v>
      </c>
      <c r="J65" s="229">
        <v>7200</v>
      </c>
      <c r="K65" s="229">
        <v>7200</v>
      </c>
      <c r="L65" s="19"/>
      <c r="M65" s="19"/>
      <c r="N65" s="229">
        <v>7200</v>
      </c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14.25" customHeight="1">
      <c r="A66" s="272"/>
      <c r="B66" s="232"/>
      <c r="C66" s="230" t="s">
        <v>427</v>
      </c>
      <c r="D66" s="228" t="s">
        <v>302</v>
      </c>
      <c r="E66" s="228" t="s">
        <v>331</v>
      </c>
      <c r="F66" s="228" t="s">
        <v>248</v>
      </c>
      <c r="G66" s="228" t="s">
        <v>245</v>
      </c>
      <c r="H66" s="228" t="s">
        <v>389</v>
      </c>
      <c r="I66" s="228" t="s">
        <v>390</v>
      </c>
      <c r="J66" s="229">
        <v>4800</v>
      </c>
      <c r="K66" s="229">
        <v>4800</v>
      </c>
      <c r="L66" s="19"/>
      <c r="M66" s="19"/>
      <c r="N66" s="229">
        <v>4800</v>
      </c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14.25" customHeight="1">
      <c r="A67" s="272"/>
      <c r="B67" s="232"/>
      <c r="C67" s="230" t="s">
        <v>427</v>
      </c>
      <c r="D67" s="228" t="s">
        <v>302</v>
      </c>
      <c r="E67" s="228" t="s">
        <v>331</v>
      </c>
      <c r="F67" s="228" t="s">
        <v>248</v>
      </c>
      <c r="G67" s="228" t="s">
        <v>245</v>
      </c>
      <c r="H67" s="228" t="s">
        <v>389</v>
      </c>
      <c r="I67" s="228" t="s">
        <v>390</v>
      </c>
      <c r="J67" s="229">
        <v>4800</v>
      </c>
      <c r="K67" s="229">
        <v>4800</v>
      </c>
      <c r="L67" s="19"/>
      <c r="M67" s="19"/>
      <c r="N67" s="229">
        <v>4800</v>
      </c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ht="14.25" customHeight="1">
      <c r="A68" s="272"/>
      <c r="B68" s="232"/>
      <c r="C68" s="230" t="s">
        <v>427</v>
      </c>
      <c r="D68" s="228" t="s">
        <v>302</v>
      </c>
      <c r="E68" s="228" t="s">
        <v>331</v>
      </c>
      <c r="F68" s="228" t="s">
        <v>248</v>
      </c>
      <c r="G68" s="228" t="s">
        <v>245</v>
      </c>
      <c r="H68" s="228" t="s">
        <v>389</v>
      </c>
      <c r="I68" s="228" t="s">
        <v>390</v>
      </c>
      <c r="J68" s="229">
        <v>4800</v>
      </c>
      <c r="K68" s="229">
        <v>4800</v>
      </c>
      <c r="L68" s="19"/>
      <c r="M68" s="19"/>
      <c r="N68" s="229">
        <v>4800</v>
      </c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14.25" customHeight="1">
      <c r="A69" s="272"/>
      <c r="B69" s="232"/>
      <c r="C69" s="228" t="s">
        <v>419</v>
      </c>
      <c r="D69" s="228" t="s">
        <v>303</v>
      </c>
      <c r="E69" s="228" t="s">
        <v>332</v>
      </c>
      <c r="F69" s="228" t="s">
        <v>249</v>
      </c>
      <c r="G69" s="228" t="s">
        <v>250</v>
      </c>
      <c r="H69" s="228" t="s">
        <v>391</v>
      </c>
      <c r="I69" s="228" t="s">
        <v>392</v>
      </c>
      <c r="J69" s="229">
        <v>2082132</v>
      </c>
      <c r="K69" s="229">
        <v>2082132</v>
      </c>
      <c r="L69" s="19"/>
      <c r="M69" s="19"/>
      <c r="N69" s="229">
        <v>2082132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ht="14.25" customHeight="1">
      <c r="A70" s="272"/>
      <c r="B70" s="232"/>
      <c r="C70" s="228" t="s">
        <v>419</v>
      </c>
      <c r="D70" s="228" t="s">
        <v>303</v>
      </c>
      <c r="E70" s="228" t="s">
        <v>333</v>
      </c>
      <c r="F70" s="228" t="s">
        <v>249</v>
      </c>
      <c r="G70" s="228" t="s">
        <v>250</v>
      </c>
      <c r="H70" s="228" t="s">
        <v>376</v>
      </c>
      <c r="I70" s="228" t="s">
        <v>377</v>
      </c>
      <c r="J70" s="229">
        <v>276000</v>
      </c>
      <c r="K70" s="229">
        <v>276000</v>
      </c>
      <c r="L70" s="19"/>
      <c r="M70" s="19"/>
      <c r="N70" s="229">
        <v>276000</v>
      </c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ht="14.25" customHeight="1">
      <c r="A71" s="272"/>
      <c r="B71" s="232"/>
      <c r="C71" s="228" t="s">
        <v>419</v>
      </c>
      <c r="D71" s="228" t="s">
        <v>303</v>
      </c>
      <c r="E71" s="228" t="s">
        <v>334</v>
      </c>
      <c r="F71" s="228" t="s">
        <v>249</v>
      </c>
      <c r="G71" s="228" t="s">
        <v>250</v>
      </c>
      <c r="H71" s="228" t="s">
        <v>376</v>
      </c>
      <c r="I71" s="228" t="s">
        <v>377</v>
      </c>
      <c r="J71" s="229">
        <v>192</v>
      </c>
      <c r="K71" s="229">
        <v>192</v>
      </c>
      <c r="L71" s="19"/>
      <c r="M71" s="19"/>
      <c r="N71" s="229">
        <v>192</v>
      </c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ht="14.25" customHeight="1">
      <c r="A72" s="272"/>
      <c r="B72" s="232"/>
      <c r="C72" s="228" t="s">
        <v>419</v>
      </c>
      <c r="D72" s="228" t="s">
        <v>303</v>
      </c>
      <c r="E72" s="228" t="s">
        <v>335</v>
      </c>
      <c r="F72" s="228" t="s">
        <v>249</v>
      </c>
      <c r="G72" s="228" t="s">
        <v>250</v>
      </c>
      <c r="H72" s="228" t="s">
        <v>393</v>
      </c>
      <c r="I72" s="228" t="s">
        <v>394</v>
      </c>
      <c r="J72" s="229">
        <v>184000</v>
      </c>
      <c r="K72" s="229">
        <v>184000</v>
      </c>
      <c r="L72" s="19"/>
      <c r="M72" s="19"/>
      <c r="N72" s="229">
        <v>184000</v>
      </c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ht="14.25" customHeight="1">
      <c r="A73" s="272"/>
      <c r="B73" s="232"/>
      <c r="C73" s="228" t="s">
        <v>419</v>
      </c>
      <c r="D73" s="228" t="s">
        <v>303</v>
      </c>
      <c r="E73" s="228" t="s">
        <v>336</v>
      </c>
      <c r="F73" s="228" t="s">
        <v>249</v>
      </c>
      <c r="G73" s="228" t="s">
        <v>250</v>
      </c>
      <c r="H73" s="228" t="s">
        <v>395</v>
      </c>
      <c r="I73" s="228" t="s">
        <v>396</v>
      </c>
      <c r="J73" s="229">
        <v>1768944</v>
      </c>
      <c r="K73" s="229">
        <v>1768944</v>
      </c>
      <c r="L73" s="19"/>
      <c r="M73" s="19"/>
      <c r="N73" s="229">
        <v>1768944</v>
      </c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ht="14.25" customHeight="1">
      <c r="A74" s="272"/>
      <c r="B74" s="232"/>
      <c r="C74" s="228" t="s">
        <v>419</v>
      </c>
      <c r="D74" s="228" t="s">
        <v>303</v>
      </c>
      <c r="E74" s="228" t="s">
        <v>337</v>
      </c>
      <c r="F74" s="228" t="s">
        <v>249</v>
      </c>
      <c r="G74" s="228" t="s">
        <v>250</v>
      </c>
      <c r="H74" s="228" t="s">
        <v>395</v>
      </c>
      <c r="I74" s="228" t="s">
        <v>396</v>
      </c>
      <c r="J74" s="229">
        <v>1293840</v>
      </c>
      <c r="K74" s="229">
        <v>1293840</v>
      </c>
      <c r="L74" s="19"/>
      <c r="M74" s="19"/>
      <c r="N74" s="229">
        <v>1293840</v>
      </c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ht="14.25" customHeight="1">
      <c r="A75" s="272"/>
      <c r="B75" s="232"/>
      <c r="C75" s="230" t="s">
        <v>433</v>
      </c>
      <c r="D75" s="228" t="s">
        <v>304</v>
      </c>
      <c r="E75" s="228" t="s">
        <v>338</v>
      </c>
      <c r="F75" s="228" t="s">
        <v>248</v>
      </c>
      <c r="G75" s="228" t="s">
        <v>245</v>
      </c>
      <c r="H75" s="228" t="s">
        <v>397</v>
      </c>
      <c r="I75" s="228" t="s">
        <v>398</v>
      </c>
      <c r="J75" s="229">
        <v>244020</v>
      </c>
      <c r="K75" s="229">
        <v>244020</v>
      </c>
      <c r="L75" s="19"/>
      <c r="M75" s="19"/>
      <c r="N75" s="229">
        <v>244020</v>
      </c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ht="14.25" customHeight="1">
      <c r="A76" s="272"/>
      <c r="B76" s="232"/>
      <c r="C76" s="231" t="s">
        <v>433</v>
      </c>
      <c r="D76" s="228" t="s">
        <v>304</v>
      </c>
      <c r="E76" s="228" t="s">
        <v>339</v>
      </c>
      <c r="F76" s="228" t="s">
        <v>248</v>
      </c>
      <c r="G76" s="228" t="s">
        <v>245</v>
      </c>
      <c r="H76" s="228" t="s">
        <v>397</v>
      </c>
      <c r="I76" s="228" t="s">
        <v>398</v>
      </c>
      <c r="J76" s="229">
        <v>1240000</v>
      </c>
      <c r="K76" s="229">
        <v>1240000</v>
      </c>
      <c r="L76" s="19"/>
      <c r="M76" s="19"/>
      <c r="N76" s="229">
        <v>1240000</v>
      </c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ht="14.25" customHeight="1">
      <c r="A77" s="272"/>
      <c r="B77" s="232"/>
      <c r="C77" s="231" t="s">
        <v>433</v>
      </c>
      <c r="D77" s="228" t="s">
        <v>304</v>
      </c>
      <c r="E77" s="228" t="s">
        <v>340</v>
      </c>
      <c r="F77" s="228" t="s">
        <v>248</v>
      </c>
      <c r="G77" s="228" t="s">
        <v>245</v>
      </c>
      <c r="H77" s="228" t="s">
        <v>397</v>
      </c>
      <c r="I77" s="228" t="s">
        <v>398</v>
      </c>
      <c r="J77" s="229">
        <v>4880400</v>
      </c>
      <c r="K77" s="229">
        <v>4880400</v>
      </c>
      <c r="L77" s="19"/>
      <c r="M77" s="19"/>
      <c r="N77" s="229">
        <v>4880400</v>
      </c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ht="14.25" customHeight="1">
      <c r="A78" s="272"/>
      <c r="B78" s="232"/>
      <c r="C78" s="228" t="s">
        <v>418</v>
      </c>
      <c r="D78" s="228" t="s">
        <v>305</v>
      </c>
      <c r="E78" s="228" t="s">
        <v>341</v>
      </c>
      <c r="F78" s="228" t="s">
        <v>244</v>
      </c>
      <c r="G78" s="228" t="s">
        <v>245</v>
      </c>
      <c r="H78" s="228" t="s">
        <v>391</v>
      </c>
      <c r="I78" s="228" t="s">
        <v>392</v>
      </c>
      <c r="J78" s="229">
        <v>44772</v>
      </c>
      <c r="K78" s="229">
        <v>44772</v>
      </c>
      <c r="L78" s="19"/>
      <c r="M78" s="19"/>
      <c r="N78" s="229">
        <v>44772</v>
      </c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14.25" customHeight="1">
      <c r="A79" s="272"/>
      <c r="B79" s="232"/>
      <c r="C79" s="228" t="s">
        <v>418</v>
      </c>
      <c r="D79" s="228" t="s">
        <v>305</v>
      </c>
      <c r="E79" s="228" t="s">
        <v>341</v>
      </c>
      <c r="F79" s="228" t="s">
        <v>248</v>
      </c>
      <c r="G79" s="228" t="s">
        <v>245</v>
      </c>
      <c r="H79" s="228" t="s">
        <v>391</v>
      </c>
      <c r="I79" s="228" t="s">
        <v>392</v>
      </c>
      <c r="J79" s="229">
        <v>769740</v>
      </c>
      <c r="K79" s="229">
        <v>769740</v>
      </c>
      <c r="L79" s="19"/>
      <c r="M79" s="19"/>
      <c r="N79" s="229">
        <v>769740</v>
      </c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ht="14.25" customHeight="1">
      <c r="A80" s="272"/>
      <c r="B80" s="232"/>
      <c r="C80" s="228" t="s">
        <v>418</v>
      </c>
      <c r="D80" s="228" t="s">
        <v>305</v>
      </c>
      <c r="E80" s="228" t="s">
        <v>342</v>
      </c>
      <c r="F80" s="228" t="s">
        <v>244</v>
      </c>
      <c r="G80" s="228" t="s">
        <v>245</v>
      </c>
      <c r="H80" s="228" t="s">
        <v>376</v>
      </c>
      <c r="I80" s="228" t="s">
        <v>377</v>
      </c>
      <c r="J80" s="229">
        <v>65904</v>
      </c>
      <c r="K80" s="229">
        <v>65904</v>
      </c>
      <c r="L80" s="19"/>
      <c r="M80" s="19"/>
      <c r="N80" s="229">
        <v>65904</v>
      </c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ht="14.25" customHeight="1">
      <c r="A81" s="272"/>
      <c r="B81" s="232"/>
      <c r="C81" s="228" t="s">
        <v>418</v>
      </c>
      <c r="D81" s="228" t="s">
        <v>305</v>
      </c>
      <c r="E81" s="228" t="s">
        <v>343</v>
      </c>
      <c r="F81" s="228" t="s">
        <v>244</v>
      </c>
      <c r="G81" s="228" t="s">
        <v>245</v>
      </c>
      <c r="H81" s="228" t="s">
        <v>376</v>
      </c>
      <c r="I81" s="228" t="s">
        <v>377</v>
      </c>
      <c r="J81" s="229">
        <v>6000</v>
      </c>
      <c r="K81" s="229">
        <v>6000</v>
      </c>
      <c r="L81" s="19"/>
      <c r="M81" s="19"/>
      <c r="N81" s="229">
        <v>6000</v>
      </c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ht="14.25" customHeight="1">
      <c r="A82" s="272"/>
      <c r="B82" s="232"/>
      <c r="C82" s="228" t="s">
        <v>418</v>
      </c>
      <c r="D82" s="228" t="s">
        <v>305</v>
      </c>
      <c r="E82" s="228" t="s">
        <v>343</v>
      </c>
      <c r="F82" s="228" t="s">
        <v>248</v>
      </c>
      <c r="G82" s="228" t="s">
        <v>245</v>
      </c>
      <c r="H82" s="228" t="s">
        <v>376</v>
      </c>
      <c r="I82" s="228" t="s">
        <v>377</v>
      </c>
      <c r="J82" s="229">
        <v>120000</v>
      </c>
      <c r="K82" s="229">
        <v>120000</v>
      </c>
      <c r="L82" s="19"/>
      <c r="M82" s="19"/>
      <c r="N82" s="229">
        <v>120000</v>
      </c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ht="14.25" customHeight="1">
      <c r="A83" s="272"/>
      <c r="B83" s="232"/>
      <c r="C83" s="228" t="s">
        <v>418</v>
      </c>
      <c r="D83" s="228" t="s">
        <v>305</v>
      </c>
      <c r="E83" s="228" t="s">
        <v>342</v>
      </c>
      <c r="F83" s="228" t="s">
        <v>248</v>
      </c>
      <c r="G83" s="228" t="s">
        <v>245</v>
      </c>
      <c r="H83" s="228" t="s">
        <v>376</v>
      </c>
      <c r="I83" s="228" t="s">
        <v>377</v>
      </c>
      <c r="J83" s="229">
        <v>1213596</v>
      </c>
      <c r="K83" s="229">
        <v>1213596</v>
      </c>
      <c r="L83" s="19"/>
      <c r="M83" s="19"/>
      <c r="N83" s="229">
        <v>1213596</v>
      </c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ht="14.25" customHeight="1">
      <c r="A84" s="272"/>
      <c r="B84" s="232"/>
      <c r="C84" s="228" t="s">
        <v>418</v>
      </c>
      <c r="D84" s="228" t="s">
        <v>305</v>
      </c>
      <c r="E84" s="228" t="s">
        <v>344</v>
      </c>
      <c r="F84" s="228" t="s">
        <v>244</v>
      </c>
      <c r="G84" s="228" t="s">
        <v>245</v>
      </c>
      <c r="H84" s="228" t="s">
        <v>393</v>
      </c>
      <c r="I84" s="228" t="s">
        <v>394</v>
      </c>
      <c r="J84" s="229">
        <v>4000</v>
      </c>
      <c r="K84" s="229">
        <v>4000</v>
      </c>
      <c r="L84" s="19"/>
      <c r="M84" s="19"/>
      <c r="N84" s="229">
        <v>4000</v>
      </c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4.25" customHeight="1">
      <c r="A85" s="272"/>
      <c r="B85" s="232"/>
      <c r="C85" s="228" t="s">
        <v>418</v>
      </c>
      <c r="D85" s="228" t="s">
        <v>305</v>
      </c>
      <c r="E85" s="228" t="s">
        <v>344</v>
      </c>
      <c r="F85" s="228" t="s">
        <v>248</v>
      </c>
      <c r="G85" s="228" t="s">
        <v>245</v>
      </c>
      <c r="H85" s="228" t="s">
        <v>393</v>
      </c>
      <c r="I85" s="228" t="s">
        <v>394</v>
      </c>
      <c r="J85" s="229">
        <v>80000</v>
      </c>
      <c r="K85" s="229">
        <v>80000</v>
      </c>
      <c r="L85" s="19"/>
      <c r="M85" s="19"/>
      <c r="N85" s="229">
        <v>80000</v>
      </c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4.25" customHeight="1">
      <c r="A86" s="272"/>
      <c r="B86" s="232"/>
      <c r="C86" s="230" t="s">
        <v>431</v>
      </c>
      <c r="D86" s="228" t="s">
        <v>306</v>
      </c>
      <c r="E86" s="228" t="s">
        <v>306</v>
      </c>
      <c r="F86" s="228" t="s">
        <v>248</v>
      </c>
      <c r="G86" s="228" t="s">
        <v>245</v>
      </c>
      <c r="H86" s="228" t="s">
        <v>389</v>
      </c>
      <c r="I86" s="228" t="s">
        <v>390</v>
      </c>
      <c r="J86" s="229">
        <v>43920</v>
      </c>
      <c r="K86" s="229">
        <v>43920</v>
      </c>
      <c r="L86" s="19"/>
      <c r="M86" s="19"/>
      <c r="N86" s="229">
        <v>43920</v>
      </c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4.25" customHeight="1">
      <c r="A87" s="272"/>
      <c r="B87" s="232"/>
      <c r="C87" s="231" t="s">
        <v>431</v>
      </c>
      <c r="D87" s="228" t="s">
        <v>306</v>
      </c>
      <c r="E87" s="228" t="s">
        <v>306</v>
      </c>
      <c r="F87" s="228" t="s">
        <v>287</v>
      </c>
      <c r="G87" s="228" t="s">
        <v>288</v>
      </c>
      <c r="H87" s="228" t="s">
        <v>389</v>
      </c>
      <c r="I87" s="228" t="s">
        <v>390</v>
      </c>
      <c r="J87" s="229">
        <v>5903085</v>
      </c>
      <c r="K87" s="229">
        <v>5903085</v>
      </c>
      <c r="L87" s="19"/>
      <c r="M87" s="19"/>
      <c r="N87" s="229">
        <v>5903085</v>
      </c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4.25" customHeight="1">
      <c r="A88" s="272"/>
      <c r="B88" s="232"/>
      <c r="C88" s="231" t="s">
        <v>431</v>
      </c>
      <c r="D88" s="228" t="s">
        <v>306</v>
      </c>
      <c r="E88" s="228" t="s">
        <v>306</v>
      </c>
      <c r="F88" s="228" t="s">
        <v>287</v>
      </c>
      <c r="G88" s="228" t="s">
        <v>288</v>
      </c>
      <c r="H88" s="228" t="s">
        <v>389</v>
      </c>
      <c r="I88" s="228" t="s">
        <v>390</v>
      </c>
      <c r="J88" s="229">
        <v>2697600</v>
      </c>
      <c r="K88" s="229">
        <v>2697600</v>
      </c>
      <c r="L88" s="19"/>
      <c r="M88" s="19"/>
      <c r="N88" s="229">
        <v>2697600</v>
      </c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4.25" customHeight="1">
      <c r="A89" s="272"/>
      <c r="B89" s="232"/>
      <c r="C89" s="230" t="s">
        <v>428</v>
      </c>
      <c r="D89" s="228" t="s">
        <v>307</v>
      </c>
      <c r="E89" s="228" t="s">
        <v>345</v>
      </c>
      <c r="F89" s="228" t="s">
        <v>263</v>
      </c>
      <c r="G89" s="228" t="s">
        <v>264</v>
      </c>
      <c r="H89" s="228" t="s">
        <v>389</v>
      </c>
      <c r="I89" s="228" t="s">
        <v>390</v>
      </c>
      <c r="J89" s="229">
        <v>352800</v>
      </c>
      <c r="K89" s="229">
        <v>352800</v>
      </c>
      <c r="L89" s="19"/>
      <c r="M89" s="19"/>
      <c r="N89" s="229">
        <v>352800</v>
      </c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4.25" customHeight="1">
      <c r="A90" s="272"/>
      <c r="B90" s="232"/>
      <c r="C90" s="231" t="s">
        <v>428</v>
      </c>
      <c r="D90" s="228" t="s">
        <v>307</v>
      </c>
      <c r="E90" s="228" t="s">
        <v>346</v>
      </c>
      <c r="F90" s="228" t="s">
        <v>265</v>
      </c>
      <c r="G90" s="228" t="s">
        <v>266</v>
      </c>
      <c r="H90" s="228" t="s">
        <v>389</v>
      </c>
      <c r="I90" s="228" t="s">
        <v>390</v>
      </c>
      <c r="J90" s="229">
        <v>142800</v>
      </c>
      <c r="K90" s="229">
        <v>142800</v>
      </c>
      <c r="L90" s="19"/>
      <c r="M90" s="19"/>
      <c r="N90" s="229">
        <v>142800</v>
      </c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4.25" customHeight="1">
      <c r="A91" s="272"/>
      <c r="B91" s="232"/>
      <c r="C91" s="230" t="s">
        <v>421</v>
      </c>
      <c r="D91" s="228" t="s">
        <v>294</v>
      </c>
      <c r="E91" s="228" t="s">
        <v>347</v>
      </c>
      <c r="F91" s="228" t="s">
        <v>293</v>
      </c>
      <c r="G91" s="228" t="s">
        <v>294</v>
      </c>
      <c r="H91" s="228" t="s">
        <v>399</v>
      </c>
      <c r="I91" s="228" t="s">
        <v>294</v>
      </c>
      <c r="J91" s="229">
        <v>1053696</v>
      </c>
      <c r="K91" s="229">
        <v>1053696</v>
      </c>
      <c r="L91" s="19"/>
      <c r="M91" s="19"/>
      <c r="N91" s="229">
        <v>1053696</v>
      </c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4.25" customHeight="1">
      <c r="A92" s="272"/>
      <c r="B92" s="232"/>
      <c r="C92" s="230" t="s">
        <v>432</v>
      </c>
      <c r="D92" s="228" t="s">
        <v>308</v>
      </c>
      <c r="E92" s="228" t="s">
        <v>348</v>
      </c>
      <c r="F92" s="228" t="s">
        <v>248</v>
      </c>
      <c r="G92" s="228" t="s">
        <v>245</v>
      </c>
      <c r="H92" s="228" t="s">
        <v>400</v>
      </c>
      <c r="I92" s="228" t="s">
        <v>354</v>
      </c>
      <c r="J92" s="229">
        <v>72000</v>
      </c>
      <c r="K92" s="229">
        <v>72000</v>
      </c>
      <c r="L92" s="19"/>
      <c r="M92" s="19"/>
      <c r="N92" s="229">
        <v>72000</v>
      </c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4.25" customHeight="1">
      <c r="A93" s="272"/>
      <c r="B93" s="232"/>
      <c r="C93" s="231" t="s">
        <v>432</v>
      </c>
      <c r="D93" s="228" t="s">
        <v>308</v>
      </c>
      <c r="E93" s="228" t="s">
        <v>349</v>
      </c>
      <c r="F93" s="228" t="s">
        <v>248</v>
      </c>
      <c r="G93" s="228" t="s">
        <v>245</v>
      </c>
      <c r="H93" s="228" t="s">
        <v>400</v>
      </c>
      <c r="I93" s="228" t="s">
        <v>354</v>
      </c>
      <c r="J93" s="229">
        <v>100000</v>
      </c>
      <c r="K93" s="229">
        <v>100000</v>
      </c>
      <c r="L93" s="19"/>
      <c r="M93" s="19"/>
      <c r="N93" s="229">
        <v>100000</v>
      </c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4.25" customHeight="1">
      <c r="A94" s="272"/>
      <c r="B94" s="232"/>
      <c r="C94" s="231" t="s">
        <v>432</v>
      </c>
      <c r="D94" s="228" t="s">
        <v>308</v>
      </c>
      <c r="E94" s="228" t="s">
        <v>350</v>
      </c>
      <c r="F94" s="228" t="s">
        <v>248</v>
      </c>
      <c r="G94" s="228" t="s">
        <v>245</v>
      </c>
      <c r="H94" s="228" t="s">
        <v>401</v>
      </c>
      <c r="I94" s="228" t="s">
        <v>402</v>
      </c>
      <c r="J94" s="229">
        <v>240000</v>
      </c>
      <c r="K94" s="229">
        <v>240000</v>
      </c>
      <c r="L94" s="19"/>
      <c r="M94" s="19"/>
      <c r="N94" s="229">
        <v>240000</v>
      </c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4.25" customHeight="1">
      <c r="A95" s="272"/>
      <c r="B95" s="232"/>
      <c r="C95" s="230" t="s">
        <v>422</v>
      </c>
      <c r="D95" s="228" t="s">
        <v>309</v>
      </c>
      <c r="E95" s="228" t="s">
        <v>351</v>
      </c>
      <c r="F95" s="228" t="s">
        <v>248</v>
      </c>
      <c r="G95" s="228" t="s">
        <v>245</v>
      </c>
      <c r="H95" s="228" t="s">
        <v>403</v>
      </c>
      <c r="I95" s="228" t="s">
        <v>309</v>
      </c>
      <c r="J95" s="229">
        <v>81498</v>
      </c>
      <c r="K95" s="229">
        <v>81498</v>
      </c>
      <c r="L95" s="19"/>
      <c r="M95" s="19"/>
      <c r="N95" s="229">
        <v>81498</v>
      </c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4.25" customHeight="1">
      <c r="A96" s="272"/>
      <c r="B96" s="232"/>
      <c r="C96" s="230" t="s">
        <v>423</v>
      </c>
      <c r="D96" s="228" t="s">
        <v>310</v>
      </c>
      <c r="E96" s="228" t="s">
        <v>310</v>
      </c>
      <c r="F96" s="228" t="s">
        <v>244</v>
      </c>
      <c r="G96" s="228" t="s">
        <v>245</v>
      </c>
      <c r="H96" s="228" t="s">
        <v>404</v>
      </c>
      <c r="I96" s="228" t="s">
        <v>405</v>
      </c>
      <c r="J96" s="229">
        <v>9000</v>
      </c>
      <c r="K96" s="229">
        <v>9000</v>
      </c>
      <c r="L96" s="19"/>
      <c r="M96" s="19"/>
      <c r="N96" s="229">
        <v>9000</v>
      </c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4.25" customHeight="1">
      <c r="A97" s="272"/>
      <c r="B97" s="232"/>
      <c r="C97" s="231" t="s">
        <v>423</v>
      </c>
      <c r="D97" s="228" t="s">
        <v>310</v>
      </c>
      <c r="E97" s="228" t="s">
        <v>310</v>
      </c>
      <c r="F97" s="228" t="s">
        <v>248</v>
      </c>
      <c r="G97" s="228" t="s">
        <v>245</v>
      </c>
      <c r="H97" s="228" t="s">
        <v>404</v>
      </c>
      <c r="I97" s="228" t="s">
        <v>405</v>
      </c>
      <c r="J97" s="229">
        <v>184200</v>
      </c>
      <c r="K97" s="229">
        <v>184200</v>
      </c>
      <c r="L97" s="19"/>
      <c r="M97" s="19"/>
      <c r="N97" s="229">
        <v>184200</v>
      </c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4.25" customHeight="1">
      <c r="A98" s="272"/>
      <c r="B98" s="232"/>
      <c r="C98" s="230" t="s">
        <v>429</v>
      </c>
      <c r="D98" s="228" t="s">
        <v>311</v>
      </c>
      <c r="E98" s="228" t="s">
        <v>352</v>
      </c>
      <c r="F98" s="228" t="s">
        <v>244</v>
      </c>
      <c r="G98" s="228" t="s">
        <v>245</v>
      </c>
      <c r="H98" s="228" t="s">
        <v>393</v>
      </c>
      <c r="I98" s="228" t="s">
        <v>394</v>
      </c>
      <c r="J98" s="229">
        <v>26520</v>
      </c>
      <c r="K98" s="229">
        <v>26520</v>
      </c>
      <c r="L98" s="19"/>
      <c r="M98" s="19"/>
      <c r="N98" s="229">
        <v>26520</v>
      </c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4.25" customHeight="1">
      <c r="A99" s="272"/>
      <c r="B99" s="232"/>
      <c r="C99" s="231" t="s">
        <v>429</v>
      </c>
      <c r="D99" s="228" t="s">
        <v>311</v>
      </c>
      <c r="E99" s="228" t="s">
        <v>353</v>
      </c>
      <c r="F99" s="228" t="s">
        <v>244</v>
      </c>
      <c r="G99" s="228" t="s">
        <v>245</v>
      </c>
      <c r="H99" s="228" t="s">
        <v>393</v>
      </c>
      <c r="I99" s="228" t="s">
        <v>394</v>
      </c>
      <c r="J99" s="229">
        <v>22000</v>
      </c>
      <c r="K99" s="229">
        <v>22000</v>
      </c>
      <c r="L99" s="19"/>
      <c r="M99" s="19"/>
      <c r="N99" s="229">
        <v>22000</v>
      </c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4.25" customHeight="1">
      <c r="A100" s="272"/>
      <c r="B100" s="232"/>
      <c r="C100" s="231" t="s">
        <v>429</v>
      </c>
      <c r="D100" s="228" t="s">
        <v>311</v>
      </c>
      <c r="E100" s="228" t="s">
        <v>352</v>
      </c>
      <c r="F100" s="228" t="s">
        <v>248</v>
      </c>
      <c r="G100" s="228" t="s">
        <v>245</v>
      </c>
      <c r="H100" s="228" t="s">
        <v>393</v>
      </c>
      <c r="I100" s="228" t="s">
        <v>394</v>
      </c>
      <c r="J100" s="229">
        <v>399960</v>
      </c>
      <c r="K100" s="229">
        <v>399960</v>
      </c>
      <c r="L100" s="19"/>
      <c r="M100" s="19"/>
      <c r="N100" s="229">
        <v>399960</v>
      </c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4.25" customHeight="1">
      <c r="A101" s="272"/>
      <c r="B101" s="232"/>
      <c r="C101" s="231" t="s">
        <v>429</v>
      </c>
      <c r="D101" s="228" t="s">
        <v>311</v>
      </c>
      <c r="E101" s="228" t="s">
        <v>353</v>
      </c>
      <c r="F101" s="228" t="s">
        <v>248</v>
      </c>
      <c r="G101" s="228" t="s">
        <v>245</v>
      </c>
      <c r="H101" s="228" t="s">
        <v>393</v>
      </c>
      <c r="I101" s="228" t="s">
        <v>394</v>
      </c>
      <c r="J101" s="229">
        <v>440000</v>
      </c>
      <c r="K101" s="229">
        <v>440000</v>
      </c>
      <c r="L101" s="19"/>
      <c r="M101" s="19"/>
      <c r="N101" s="229">
        <v>440000</v>
      </c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4.25" customHeight="1">
      <c r="A102" s="272"/>
      <c r="B102" s="232"/>
      <c r="C102" s="230" t="s">
        <v>425</v>
      </c>
      <c r="D102" s="228" t="s">
        <v>312</v>
      </c>
      <c r="E102" s="228" t="s">
        <v>354</v>
      </c>
      <c r="F102" s="228" t="s">
        <v>248</v>
      </c>
      <c r="G102" s="228" t="s">
        <v>245</v>
      </c>
      <c r="H102" s="228" t="s">
        <v>400</v>
      </c>
      <c r="I102" s="228" t="s">
        <v>354</v>
      </c>
      <c r="J102" s="229">
        <v>36980</v>
      </c>
      <c r="K102" s="229">
        <v>36980</v>
      </c>
      <c r="L102" s="19"/>
      <c r="M102" s="19"/>
      <c r="N102" s="229">
        <v>36980</v>
      </c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4.25" customHeight="1">
      <c r="A103" s="272"/>
      <c r="B103" s="232"/>
      <c r="C103" s="230" t="s">
        <v>425</v>
      </c>
      <c r="D103" s="228" t="s">
        <v>312</v>
      </c>
      <c r="E103" s="228" t="s">
        <v>355</v>
      </c>
      <c r="F103" s="228" t="s">
        <v>263</v>
      </c>
      <c r="G103" s="228" t="s">
        <v>264</v>
      </c>
      <c r="H103" s="228" t="s">
        <v>400</v>
      </c>
      <c r="I103" s="228" t="s">
        <v>354</v>
      </c>
      <c r="J103" s="229">
        <v>8400</v>
      </c>
      <c r="K103" s="229">
        <v>8400</v>
      </c>
      <c r="L103" s="19"/>
      <c r="M103" s="19"/>
      <c r="N103" s="229">
        <v>8400</v>
      </c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4.25" customHeight="1">
      <c r="A104" s="272"/>
      <c r="B104" s="232"/>
      <c r="C104" s="230" t="s">
        <v>425</v>
      </c>
      <c r="D104" s="228" t="s">
        <v>312</v>
      </c>
      <c r="E104" s="228" t="s">
        <v>355</v>
      </c>
      <c r="F104" s="228" t="s">
        <v>265</v>
      </c>
      <c r="G104" s="228" t="s">
        <v>266</v>
      </c>
      <c r="H104" s="228" t="s">
        <v>400</v>
      </c>
      <c r="I104" s="228" t="s">
        <v>354</v>
      </c>
      <c r="J104" s="229">
        <v>4200</v>
      </c>
      <c r="K104" s="229">
        <v>4200</v>
      </c>
      <c r="L104" s="19"/>
      <c r="M104" s="19"/>
      <c r="N104" s="229">
        <v>4200</v>
      </c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4.25" customHeight="1">
      <c r="A105" s="272"/>
      <c r="B105" s="232"/>
      <c r="C105" s="230" t="s">
        <v>425</v>
      </c>
      <c r="D105" s="228" t="s">
        <v>312</v>
      </c>
      <c r="E105" s="228" t="s">
        <v>356</v>
      </c>
      <c r="F105" s="228" t="s">
        <v>244</v>
      </c>
      <c r="G105" s="228" t="s">
        <v>245</v>
      </c>
      <c r="H105" s="228" t="s">
        <v>406</v>
      </c>
      <c r="I105" s="228" t="s">
        <v>407</v>
      </c>
      <c r="J105" s="229">
        <v>367</v>
      </c>
      <c r="K105" s="229">
        <v>367</v>
      </c>
      <c r="L105" s="19"/>
      <c r="M105" s="19"/>
      <c r="N105" s="229">
        <v>367</v>
      </c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4.25" customHeight="1">
      <c r="A106" s="272"/>
      <c r="B106" s="232"/>
      <c r="C106" s="230" t="s">
        <v>425</v>
      </c>
      <c r="D106" s="228" t="s">
        <v>312</v>
      </c>
      <c r="E106" s="228" t="s">
        <v>356</v>
      </c>
      <c r="F106" s="228" t="s">
        <v>248</v>
      </c>
      <c r="G106" s="228" t="s">
        <v>245</v>
      </c>
      <c r="H106" s="228" t="s">
        <v>406</v>
      </c>
      <c r="I106" s="228" t="s">
        <v>407</v>
      </c>
      <c r="J106" s="229">
        <v>7340</v>
      </c>
      <c r="K106" s="229">
        <v>7340</v>
      </c>
      <c r="L106" s="19"/>
      <c r="M106" s="19"/>
      <c r="N106" s="229">
        <v>7340</v>
      </c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4.25" customHeight="1">
      <c r="A107" s="272"/>
      <c r="B107" s="232"/>
      <c r="C107" s="230" t="s">
        <v>425</v>
      </c>
      <c r="D107" s="228" t="s">
        <v>312</v>
      </c>
      <c r="E107" s="228" t="s">
        <v>357</v>
      </c>
      <c r="F107" s="228" t="s">
        <v>244</v>
      </c>
      <c r="G107" s="228" t="s">
        <v>245</v>
      </c>
      <c r="H107" s="228" t="s">
        <v>408</v>
      </c>
      <c r="I107" s="228" t="s">
        <v>358</v>
      </c>
      <c r="J107" s="229">
        <v>567</v>
      </c>
      <c r="K107" s="229">
        <v>567</v>
      </c>
      <c r="L107" s="19"/>
      <c r="M107" s="19"/>
      <c r="N107" s="229">
        <v>567</v>
      </c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4.25" customHeight="1">
      <c r="A108" s="272"/>
      <c r="B108" s="232"/>
      <c r="C108" s="230" t="s">
        <v>425</v>
      </c>
      <c r="D108" s="228" t="s">
        <v>312</v>
      </c>
      <c r="E108" s="228" t="s">
        <v>358</v>
      </c>
      <c r="F108" s="228" t="s">
        <v>244</v>
      </c>
      <c r="G108" s="228" t="s">
        <v>245</v>
      </c>
      <c r="H108" s="228" t="s">
        <v>408</v>
      </c>
      <c r="I108" s="228" t="s">
        <v>358</v>
      </c>
      <c r="J108" s="229">
        <v>2849</v>
      </c>
      <c r="K108" s="229">
        <v>2849</v>
      </c>
      <c r="L108" s="19"/>
      <c r="M108" s="19"/>
      <c r="N108" s="229">
        <v>2849</v>
      </c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4.25" customHeight="1">
      <c r="A109" s="272"/>
      <c r="B109" s="232"/>
      <c r="C109" s="230" t="s">
        <v>425</v>
      </c>
      <c r="D109" s="228" t="s">
        <v>312</v>
      </c>
      <c r="E109" s="228" t="s">
        <v>357</v>
      </c>
      <c r="F109" s="228" t="s">
        <v>248</v>
      </c>
      <c r="G109" s="228" t="s">
        <v>245</v>
      </c>
      <c r="H109" s="228" t="s">
        <v>408</v>
      </c>
      <c r="I109" s="228" t="s">
        <v>358</v>
      </c>
      <c r="J109" s="229">
        <v>11340</v>
      </c>
      <c r="K109" s="229">
        <v>11340</v>
      </c>
      <c r="L109" s="19"/>
      <c r="M109" s="19"/>
      <c r="N109" s="229">
        <v>11340</v>
      </c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4.25" customHeight="1">
      <c r="A110" s="272"/>
      <c r="B110" s="232"/>
      <c r="C110" s="230" t="s">
        <v>425</v>
      </c>
      <c r="D110" s="228" t="s">
        <v>312</v>
      </c>
      <c r="E110" s="228" t="s">
        <v>359</v>
      </c>
      <c r="F110" s="228" t="s">
        <v>244</v>
      </c>
      <c r="G110" s="228" t="s">
        <v>245</v>
      </c>
      <c r="H110" s="228" t="s">
        <v>409</v>
      </c>
      <c r="I110" s="228" t="s">
        <v>410</v>
      </c>
      <c r="J110" s="229">
        <v>500</v>
      </c>
      <c r="K110" s="229">
        <v>500</v>
      </c>
      <c r="L110" s="19"/>
      <c r="M110" s="19"/>
      <c r="N110" s="229">
        <v>500</v>
      </c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4.25" customHeight="1">
      <c r="A111" s="272"/>
      <c r="B111" s="232"/>
      <c r="C111" s="230" t="s">
        <v>425</v>
      </c>
      <c r="D111" s="228" t="s">
        <v>312</v>
      </c>
      <c r="E111" s="228" t="s">
        <v>359</v>
      </c>
      <c r="F111" s="228" t="s">
        <v>248</v>
      </c>
      <c r="G111" s="228" t="s">
        <v>245</v>
      </c>
      <c r="H111" s="228" t="s">
        <v>409</v>
      </c>
      <c r="I111" s="228" t="s">
        <v>410</v>
      </c>
      <c r="J111" s="229">
        <v>10000</v>
      </c>
      <c r="K111" s="229">
        <v>10000</v>
      </c>
      <c r="L111" s="19"/>
      <c r="M111" s="19"/>
      <c r="N111" s="229">
        <v>10000</v>
      </c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4.25" customHeight="1">
      <c r="A112" s="272"/>
      <c r="B112" s="232"/>
      <c r="C112" s="230" t="s">
        <v>425</v>
      </c>
      <c r="D112" s="228" t="s">
        <v>312</v>
      </c>
      <c r="E112" s="228" t="s">
        <v>360</v>
      </c>
      <c r="F112" s="228" t="s">
        <v>244</v>
      </c>
      <c r="G112" s="228" t="s">
        <v>245</v>
      </c>
      <c r="H112" s="228" t="s">
        <v>411</v>
      </c>
      <c r="I112" s="228" t="s">
        <v>412</v>
      </c>
      <c r="J112" s="229">
        <v>600</v>
      </c>
      <c r="K112" s="229">
        <v>600</v>
      </c>
      <c r="L112" s="19"/>
      <c r="M112" s="19"/>
      <c r="N112" s="229">
        <v>600</v>
      </c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4.25" customHeight="1">
      <c r="A113" s="272"/>
      <c r="B113" s="232"/>
      <c r="C113" s="230" t="s">
        <v>425</v>
      </c>
      <c r="D113" s="228" t="s">
        <v>312</v>
      </c>
      <c r="E113" s="228" t="s">
        <v>360</v>
      </c>
      <c r="F113" s="228" t="s">
        <v>248</v>
      </c>
      <c r="G113" s="228" t="s">
        <v>245</v>
      </c>
      <c r="H113" s="228" t="s">
        <v>411</v>
      </c>
      <c r="I113" s="228" t="s">
        <v>412</v>
      </c>
      <c r="J113" s="229">
        <v>12000</v>
      </c>
      <c r="K113" s="229">
        <v>12000</v>
      </c>
      <c r="L113" s="19"/>
      <c r="M113" s="19"/>
      <c r="N113" s="229">
        <v>12000</v>
      </c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4.25" customHeight="1">
      <c r="A114" s="272"/>
      <c r="B114" s="232"/>
      <c r="C114" s="230" t="s">
        <v>425</v>
      </c>
      <c r="D114" s="228" t="s">
        <v>312</v>
      </c>
      <c r="E114" s="228" t="s">
        <v>361</v>
      </c>
      <c r="F114" s="228" t="s">
        <v>244</v>
      </c>
      <c r="G114" s="228" t="s">
        <v>245</v>
      </c>
      <c r="H114" s="228" t="s">
        <v>413</v>
      </c>
      <c r="I114" s="228" t="s">
        <v>362</v>
      </c>
      <c r="J114" s="229">
        <v>800</v>
      </c>
      <c r="K114" s="229">
        <v>800</v>
      </c>
      <c r="L114" s="19"/>
      <c r="M114" s="19"/>
      <c r="N114" s="229">
        <v>800</v>
      </c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4.25" customHeight="1">
      <c r="A115" s="272"/>
      <c r="B115" s="232"/>
      <c r="C115" s="230" t="s">
        <v>425</v>
      </c>
      <c r="D115" s="228" t="s">
        <v>312</v>
      </c>
      <c r="E115" s="228" t="s">
        <v>361</v>
      </c>
      <c r="F115" s="228" t="s">
        <v>248</v>
      </c>
      <c r="G115" s="228" t="s">
        <v>245</v>
      </c>
      <c r="H115" s="228" t="s">
        <v>413</v>
      </c>
      <c r="I115" s="228" t="s">
        <v>362</v>
      </c>
      <c r="J115" s="229">
        <v>16000</v>
      </c>
      <c r="K115" s="229">
        <v>16000</v>
      </c>
      <c r="L115" s="19"/>
      <c r="M115" s="19"/>
      <c r="N115" s="229">
        <v>16000</v>
      </c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4.25" customHeight="1">
      <c r="A116" s="272"/>
      <c r="B116" s="232"/>
      <c r="C116" s="230" t="s">
        <v>425</v>
      </c>
      <c r="D116" s="228" t="s">
        <v>312</v>
      </c>
      <c r="E116" s="228" t="s">
        <v>362</v>
      </c>
      <c r="F116" s="228" t="s">
        <v>248</v>
      </c>
      <c r="G116" s="228" t="s">
        <v>245</v>
      </c>
      <c r="H116" s="228" t="s">
        <v>413</v>
      </c>
      <c r="I116" s="228" t="s">
        <v>362</v>
      </c>
      <c r="J116" s="229">
        <v>20000</v>
      </c>
      <c r="K116" s="229">
        <v>20000</v>
      </c>
      <c r="L116" s="19"/>
      <c r="M116" s="19"/>
      <c r="N116" s="229">
        <v>20000</v>
      </c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4.25" customHeight="1">
      <c r="A117" s="272"/>
      <c r="B117" s="232"/>
      <c r="C117" s="230" t="s">
        <v>425</v>
      </c>
      <c r="D117" s="228" t="s">
        <v>312</v>
      </c>
      <c r="E117" s="228" t="s">
        <v>363</v>
      </c>
      <c r="F117" s="228" t="s">
        <v>244</v>
      </c>
      <c r="G117" s="228" t="s">
        <v>245</v>
      </c>
      <c r="H117" s="228" t="s">
        <v>401</v>
      </c>
      <c r="I117" s="228" t="s">
        <v>402</v>
      </c>
      <c r="J117" s="229">
        <v>3000</v>
      </c>
      <c r="K117" s="229">
        <v>3000</v>
      </c>
      <c r="L117" s="19"/>
      <c r="M117" s="19"/>
      <c r="N117" s="229">
        <v>3000</v>
      </c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4.25" customHeight="1">
      <c r="A118" s="272"/>
      <c r="B118" s="232"/>
      <c r="C118" s="230" t="s">
        <v>425</v>
      </c>
      <c r="D118" s="228" t="s">
        <v>312</v>
      </c>
      <c r="E118" s="228" t="s">
        <v>363</v>
      </c>
      <c r="F118" s="228" t="s">
        <v>248</v>
      </c>
      <c r="G118" s="228" t="s">
        <v>245</v>
      </c>
      <c r="H118" s="228" t="s">
        <v>401</v>
      </c>
      <c r="I118" s="228" t="s">
        <v>402</v>
      </c>
      <c r="J118" s="229">
        <v>60000</v>
      </c>
      <c r="K118" s="229">
        <v>60000</v>
      </c>
      <c r="L118" s="19"/>
      <c r="M118" s="19"/>
      <c r="N118" s="229">
        <v>60000</v>
      </c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4.25" customHeight="1">
      <c r="A119" s="272"/>
      <c r="B119" s="232"/>
      <c r="C119" s="230" t="s">
        <v>425</v>
      </c>
      <c r="D119" s="228" t="s">
        <v>312</v>
      </c>
      <c r="E119" s="228" t="s">
        <v>364</v>
      </c>
      <c r="F119" s="228" t="s">
        <v>244</v>
      </c>
      <c r="G119" s="228" t="s">
        <v>245</v>
      </c>
      <c r="H119" s="228" t="s">
        <v>404</v>
      </c>
      <c r="I119" s="228" t="s">
        <v>405</v>
      </c>
      <c r="J119" s="229">
        <v>900</v>
      </c>
      <c r="K119" s="229">
        <v>900</v>
      </c>
      <c r="L119" s="19"/>
      <c r="M119" s="19"/>
      <c r="N119" s="229">
        <v>900</v>
      </c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4.25" customHeight="1">
      <c r="A120" s="272"/>
      <c r="B120" s="232"/>
      <c r="C120" s="230" t="s">
        <v>425</v>
      </c>
      <c r="D120" s="228" t="s">
        <v>312</v>
      </c>
      <c r="E120" s="228" t="s">
        <v>364</v>
      </c>
      <c r="F120" s="228" t="s">
        <v>248</v>
      </c>
      <c r="G120" s="228" t="s">
        <v>245</v>
      </c>
      <c r="H120" s="228" t="s">
        <v>404</v>
      </c>
      <c r="I120" s="228" t="s">
        <v>405</v>
      </c>
      <c r="J120" s="229">
        <v>18420</v>
      </c>
      <c r="K120" s="229">
        <v>18420</v>
      </c>
      <c r="L120" s="19"/>
      <c r="M120" s="19"/>
      <c r="N120" s="229">
        <v>18420</v>
      </c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4.25" customHeight="1">
      <c r="A121" s="272"/>
      <c r="B121" s="232"/>
      <c r="C121" s="230" t="s">
        <v>425</v>
      </c>
      <c r="D121" s="228" t="s">
        <v>312</v>
      </c>
      <c r="E121" s="228" t="s">
        <v>365</v>
      </c>
      <c r="F121" s="228" t="s">
        <v>257</v>
      </c>
      <c r="G121" s="228" t="s">
        <v>258</v>
      </c>
      <c r="H121" s="228" t="s">
        <v>414</v>
      </c>
      <c r="I121" s="228" t="s">
        <v>415</v>
      </c>
      <c r="J121" s="229">
        <v>6300</v>
      </c>
      <c r="K121" s="229">
        <v>6300</v>
      </c>
      <c r="L121" s="19"/>
      <c r="M121" s="19"/>
      <c r="N121" s="229">
        <v>6300</v>
      </c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4.25" customHeight="1">
      <c r="A122" s="272"/>
      <c r="B122" s="232"/>
      <c r="C122" s="230" t="s">
        <v>425</v>
      </c>
      <c r="D122" s="228" t="s">
        <v>312</v>
      </c>
      <c r="E122" s="228" t="s">
        <v>366</v>
      </c>
      <c r="F122" s="228" t="s">
        <v>244</v>
      </c>
      <c r="G122" s="228" t="s">
        <v>245</v>
      </c>
      <c r="H122" s="228" t="s">
        <v>416</v>
      </c>
      <c r="I122" s="228" t="s">
        <v>417</v>
      </c>
      <c r="J122" s="229">
        <v>1000</v>
      </c>
      <c r="K122" s="229">
        <v>1000</v>
      </c>
      <c r="L122" s="19"/>
      <c r="M122" s="19"/>
      <c r="N122" s="229">
        <v>1000</v>
      </c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4.25" customHeight="1">
      <c r="A123" s="272"/>
      <c r="B123" s="232"/>
      <c r="C123" s="230" t="s">
        <v>425</v>
      </c>
      <c r="D123" s="228" t="s">
        <v>312</v>
      </c>
      <c r="E123" s="228" t="s">
        <v>366</v>
      </c>
      <c r="F123" s="228" t="s">
        <v>248</v>
      </c>
      <c r="G123" s="228" t="s">
        <v>245</v>
      </c>
      <c r="H123" s="228" t="s">
        <v>416</v>
      </c>
      <c r="I123" s="228" t="s">
        <v>417</v>
      </c>
      <c r="J123" s="229">
        <v>20000</v>
      </c>
      <c r="K123" s="229">
        <v>20000</v>
      </c>
      <c r="L123" s="19"/>
      <c r="M123" s="19"/>
      <c r="N123" s="229">
        <v>20000</v>
      </c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4.25" customHeight="1">
      <c r="A124" s="272"/>
      <c r="B124" s="232"/>
      <c r="C124" s="230" t="s">
        <v>425</v>
      </c>
      <c r="D124" s="228" t="s">
        <v>312</v>
      </c>
      <c r="E124" s="228" t="s">
        <v>354</v>
      </c>
      <c r="F124" s="228" t="s">
        <v>249</v>
      </c>
      <c r="G124" s="228" t="s">
        <v>250</v>
      </c>
      <c r="H124" s="228" t="s">
        <v>400</v>
      </c>
      <c r="I124" s="228" t="s">
        <v>354</v>
      </c>
      <c r="J124" s="229">
        <v>131054</v>
      </c>
      <c r="K124" s="229">
        <v>131054</v>
      </c>
      <c r="L124" s="19"/>
      <c r="M124" s="19"/>
      <c r="N124" s="229">
        <v>131054</v>
      </c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4.25" customHeight="1">
      <c r="A125" s="272"/>
      <c r="B125" s="232"/>
      <c r="C125" s="230" t="s">
        <v>425</v>
      </c>
      <c r="D125" s="228" t="s">
        <v>312</v>
      </c>
      <c r="E125" s="228" t="s">
        <v>367</v>
      </c>
      <c r="F125" s="228" t="s">
        <v>249</v>
      </c>
      <c r="G125" s="228" t="s">
        <v>250</v>
      </c>
      <c r="H125" s="228" t="s">
        <v>406</v>
      </c>
      <c r="I125" s="228" t="s">
        <v>407</v>
      </c>
      <c r="J125" s="229">
        <v>16882</v>
      </c>
      <c r="K125" s="229">
        <v>16882</v>
      </c>
      <c r="L125" s="19"/>
      <c r="M125" s="19"/>
      <c r="N125" s="229">
        <v>16882</v>
      </c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4.25" customHeight="1">
      <c r="A126" s="272"/>
      <c r="B126" s="232"/>
      <c r="C126" s="230" t="s">
        <v>425</v>
      </c>
      <c r="D126" s="228" t="s">
        <v>312</v>
      </c>
      <c r="E126" s="228" t="s">
        <v>368</v>
      </c>
      <c r="F126" s="228" t="s">
        <v>249</v>
      </c>
      <c r="G126" s="228" t="s">
        <v>250</v>
      </c>
      <c r="H126" s="228" t="s">
        <v>408</v>
      </c>
      <c r="I126" s="228" t="s">
        <v>358</v>
      </c>
      <c r="J126" s="229">
        <v>26082</v>
      </c>
      <c r="K126" s="229">
        <v>26082</v>
      </c>
      <c r="L126" s="19"/>
      <c r="M126" s="19"/>
      <c r="N126" s="229">
        <v>26082</v>
      </c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4.25" customHeight="1">
      <c r="A127" s="272"/>
      <c r="B127" s="232"/>
      <c r="C127" s="230" t="s">
        <v>425</v>
      </c>
      <c r="D127" s="228" t="s">
        <v>312</v>
      </c>
      <c r="E127" s="228" t="s">
        <v>369</v>
      </c>
      <c r="F127" s="228" t="s">
        <v>249</v>
      </c>
      <c r="G127" s="228" t="s">
        <v>250</v>
      </c>
      <c r="H127" s="228" t="s">
        <v>409</v>
      </c>
      <c r="I127" s="228" t="s">
        <v>410</v>
      </c>
      <c r="J127" s="229">
        <v>23000</v>
      </c>
      <c r="K127" s="229">
        <v>23000</v>
      </c>
      <c r="L127" s="19"/>
      <c r="M127" s="19"/>
      <c r="N127" s="229">
        <v>23000</v>
      </c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4.25" customHeight="1">
      <c r="A128" s="272"/>
      <c r="B128" s="232"/>
      <c r="C128" s="230" t="s">
        <v>425</v>
      </c>
      <c r="D128" s="228" t="s">
        <v>312</v>
      </c>
      <c r="E128" s="228" t="s">
        <v>370</v>
      </c>
      <c r="F128" s="228" t="s">
        <v>249</v>
      </c>
      <c r="G128" s="228" t="s">
        <v>250</v>
      </c>
      <c r="H128" s="228" t="s">
        <v>411</v>
      </c>
      <c r="I128" s="228" t="s">
        <v>412</v>
      </c>
      <c r="J128" s="229">
        <v>27600</v>
      </c>
      <c r="K128" s="229">
        <v>27600</v>
      </c>
      <c r="L128" s="19"/>
      <c r="M128" s="19"/>
      <c r="N128" s="229">
        <v>27600</v>
      </c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4.25" customHeight="1">
      <c r="A129" s="272"/>
      <c r="B129" s="232"/>
      <c r="C129" s="230" t="s">
        <v>425</v>
      </c>
      <c r="D129" s="228" t="s">
        <v>312</v>
      </c>
      <c r="E129" s="228" t="s">
        <v>371</v>
      </c>
      <c r="F129" s="228" t="s">
        <v>249</v>
      </c>
      <c r="G129" s="228" t="s">
        <v>250</v>
      </c>
      <c r="H129" s="228" t="s">
        <v>413</v>
      </c>
      <c r="I129" s="228" t="s">
        <v>362</v>
      </c>
      <c r="J129" s="229">
        <v>27600</v>
      </c>
      <c r="K129" s="229">
        <v>27600</v>
      </c>
      <c r="L129" s="19"/>
      <c r="M129" s="19"/>
      <c r="N129" s="229">
        <v>27600</v>
      </c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4.25" customHeight="1">
      <c r="A130" s="272"/>
      <c r="B130" s="232"/>
      <c r="C130" s="230" t="s">
        <v>425</v>
      </c>
      <c r="D130" s="228" t="s">
        <v>312</v>
      </c>
      <c r="E130" s="228" t="s">
        <v>372</v>
      </c>
      <c r="F130" s="228" t="s">
        <v>249</v>
      </c>
      <c r="G130" s="228" t="s">
        <v>250</v>
      </c>
      <c r="H130" s="228" t="s">
        <v>416</v>
      </c>
      <c r="I130" s="228" t="s">
        <v>417</v>
      </c>
      <c r="J130" s="229">
        <v>46000</v>
      </c>
      <c r="K130" s="229">
        <v>46000</v>
      </c>
      <c r="L130" s="19"/>
      <c r="M130" s="19"/>
      <c r="N130" s="229">
        <v>46000</v>
      </c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4.25" customHeight="1">
      <c r="A131" s="272"/>
      <c r="B131" s="232"/>
      <c r="C131" s="230" t="s">
        <v>425</v>
      </c>
      <c r="D131" s="228" t="s">
        <v>312</v>
      </c>
      <c r="E131" s="228" t="s">
        <v>373</v>
      </c>
      <c r="F131" s="228" t="s">
        <v>257</v>
      </c>
      <c r="G131" s="228" t="s">
        <v>258</v>
      </c>
      <c r="H131" s="228" t="s">
        <v>414</v>
      </c>
      <c r="I131" s="228" t="s">
        <v>415</v>
      </c>
      <c r="J131" s="229">
        <v>13800</v>
      </c>
      <c r="K131" s="229">
        <v>13800</v>
      </c>
      <c r="L131" s="19"/>
      <c r="M131" s="19"/>
      <c r="N131" s="229">
        <v>13800</v>
      </c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4.25" customHeight="1">
      <c r="A132" s="272"/>
      <c r="B132" s="232"/>
      <c r="C132" s="230" t="s">
        <v>425</v>
      </c>
      <c r="D132" s="228" t="s">
        <v>312</v>
      </c>
      <c r="E132" s="228" t="s">
        <v>374</v>
      </c>
      <c r="F132" s="228" t="s">
        <v>249</v>
      </c>
      <c r="G132" s="228" t="s">
        <v>250</v>
      </c>
      <c r="H132" s="228" t="s">
        <v>401</v>
      </c>
      <c r="I132" s="228" t="s">
        <v>402</v>
      </c>
      <c r="J132" s="229">
        <v>138000</v>
      </c>
      <c r="K132" s="229">
        <v>138000</v>
      </c>
      <c r="L132" s="19"/>
      <c r="M132" s="19"/>
      <c r="N132" s="229">
        <v>138000</v>
      </c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4.25" customHeight="1">
      <c r="A133" s="273"/>
      <c r="B133" s="233"/>
      <c r="C133" s="230" t="s">
        <v>430</v>
      </c>
      <c r="D133" s="228" t="s">
        <v>313</v>
      </c>
      <c r="E133" s="228" t="s">
        <v>375</v>
      </c>
      <c r="F133" s="228" t="s">
        <v>249</v>
      </c>
      <c r="G133" s="228" t="s">
        <v>250</v>
      </c>
      <c r="H133" s="228" t="s">
        <v>393</v>
      </c>
      <c r="I133" s="228" t="s">
        <v>394</v>
      </c>
      <c r="J133" s="229">
        <v>1748000</v>
      </c>
      <c r="K133" s="229">
        <v>1748000</v>
      </c>
      <c r="L133" s="19"/>
      <c r="M133" s="19"/>
      <c r="N133" s="229">
        <v>1748000</v>
      </c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7.25" customHeight="1">
      <c r="A134" s="151" t="s">
        <v>133</v>
      </c>
      <c r="B134" s="152"/>
      <c r="C134" s="153"/>
      <c r="D134" s="153"/>
      <c r="E134" s="153"/>
      <c r="F134" s="153"/>
      <c r="G134" s="153"/>
      <c r="H134" s="153"/>
      <c r="I134" s="154"/>
      <c r="J134" s="229">
        <v>31939748</v>
      </c>
      <c r="K134" s="229">
        <v>31939748</v>
      </c>
      <c r="L134" s="19"/>
      <c r="M134" s="19"/>
      <c r="N134" s="229">
        <v>31939748</v>
      </c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</row>
  </sheetData>
  <mergeCells count="33">
    <mergeCell ref="Y7:Y8"/>
    <mergeCell ref="B10:B133"/>
    <mergeCell ref="A10:A133"/>
    <mergeCell ref="T7:T8"/>
    <mergeCell ref="U7:U8"/>
    <mergeCell ref="V7:V8"/>
    <mergeCell ref="W7:W8"/>
    <mergeCell ref="X7:X8"/>
    <mergeCell ref="A134:I134"/>
    <mergeCell ref="A5:A8"/>
    <mergeCell ref="B5:B8"/>
    <mergeCell ref="C5:C8"/>
    <mergeCell ref="E5:E8"/>
    <mergeCell ref="F5:F8"/>
    <mergeCell ref="G5:G8"/>
    <mergeCell ref="H5:H8"/>
    <mergeCell ref="I5:I8"/>
    <mergeCell ref="A3:Y3"/>
    <mergeCell ref="A4:I4"/>
    <mergeCell ref="J5:Y5"/>
    <mergeCell ref="K6:O6"/>
    <mergeCell ref="P6:R6"/>
    <mergeCell ref="T6:Y6"/>
    <mergeCell ref="J6:J8"/>
    <mergeCell ref="K7:K8"/>
    <mergeCell ref="L7:L8"/>
    <mergeCell ref="M7:M8"/>
    <mergeCell ref="N7:N8"/>
    <mergeCell ref="O7:O8"/>
    <mergeCell ref="P7:P8"/>
    <mergeCell ref="Q7:Q8"/>
    <mergeCell ref="R7:R8"/>
    <mergeCell ref="S6:S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 pane="bottomLeft" activeCell="C12" sqref="C12"/>
    </sheetView>
  </sheetViews>
  <sheetFormatPr defaultColWidth="9.125" defaultRowHeight="14.25" customHeight="1"/>
  <cols>
    <col min="1" max="1" width="12.25" bestFit="1" customWidth="1"/>
    <col min="2" max="2" width="18" bestFit="1" customWidth="1"/>
    <col min="3" max="3" width="32.875" customWidth="1"/>
    <col min="4" max="4" width="28.875" bestFit="1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8"/>
      <c r="E2" s="2"/>
      <c r="F2" s="2"/>
      <c r="G2" s="2"/>
      <c r="H2" s="2"/>
      <c r="U2" s="68"/>
      <c r="W2" s="69" t="s">
        <v>160</v>
      </c>
    </row>
    <row r="3" spans="1:23" ht="46.5" customHeight="1">
      <c r="A3" s="142" t="str">
        <f>"2025"&amp;"年部门项目支出预算表"</f>
        <v>2025年部门项目支出预算表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</row>
    <row r="4" spans="1:23" ht="13.5" customHeight="1">
      <c r="A4" s="143" t="str">
        <f>"单位名称："&amp;"昆明市呈贡区人民政府斗南街道办事处"</f>
        <v>单位名称：昆明市呈贡区人民政府斗南街道办事处</v>
      </c>
      <c r="B4" s="144"/>
      <c r="C4" s="144"/>
      <c r="D4" s="144"/>
      <c r="E4" s="144"/>
      <c r="F4" s="144"/>
      <c r="G4" s="144"/>
      <c r="H4" s="144"/>
      <c r="I4" s="5"/>
      <c r="J4" s="5"/>
      <c r="K4" s="5"/>
      <c r="L4" s="5"/>
      <c r="M4" s="5"/>
      <c r="N4" s="5"/>
      <c r="O4" s="5"/>
      <c r="P4" s="5"/>
      <c r="Q4" s="5"/>
      <c r="U4" s="68"/>
      <c r="W4" s="60" t="s">
        <v>1</v>
      </c>
    </row>
    <row r="5" spans="1:23" ht="21.75" customHeight="1">
      <c r="A5" s="155" t="s">
        <v>161</v>
      </c>
      <c r="B5" s="163" t="s">
        <v>144</v>
      </c>
      <c r="C5" s="155" t="s">
        <v>145</v>
      </c>
      <c r="D5" s="155" t="s">
        <v>162</v>
      </c>
      <c r="E5" s="163" t="s">
        <v>146</v>
      </c>
      <c r="F5" s="163" t="s">
        <v>147</v>
      </c>
      <c r="G5" s="163" t="s">
        <v>163</v>
      </c>
      <c r="H5" s="163" t="s">
        <v>164</v>
      </c>
      <c r="I5" s="166" t="s">
        <v>55</v>
      </c>
      <c r="J5" s="149" t="s">
        <v>165</v>
      </c>
      <c r="K5" s="123"/>
      <c r="L5" s="123"/>
      <c r="M5" s="124"/>
      <c r="N5" s="149" t="s">
        <v>152</v>
      </c>
      <c r="O5" s="123"/>
      <c r="P5" s="124"/>
      <c r="Q5" s="163" t="s">
        <v>61</v>
      </c>
      <c r="R5" s="149" t="s">
        <v>62</v>
      </c>
      <c r="S5" s="123"/>
      <c r="T5" s="123"/>
      <c r="U5" s="123"/>
      <c r="V5" s="123"/>
      <c r="W5" s="124"/>
    </row>
    <row r="6" spans="1:23" ht="21.75" customHeight="1">
      <c r="A6" s="156"/>
      <c r="B6" s="157"/>
      <c r="C6" s="156"/>
      <c r="D6" s="156"/>
      <c r="E6" s="164"/>
      <c r="F6" s="164"/>
      <c r="G6" s="164"/>
      <c r="H6" s="164"/>
      <c r="I6" s="157"/>
      <c r="J6" s="167" t="s">
        <v>58</v>
      </c>
      <c r="K6" s="129"/>
      <c r="L6" s="163" t="s">
        <v>59</v>
      </c>
      <c r="M6" s="163" t="s">
        <v>60</v>
      </c>
      <c r="N6" s="163" t="s">
        <v>58</v>
      </c>
      <c r="O6" s="163" t="s">
        <v>59</v>
      </c>
      <c r="P6" s="163" t="s">
        <v>60</v>
      </c>
      <c r="Q6" s="164"/>
      <c r="R6" s="163" t="s">
        <v>57</v>
      </c>
      <c r="S6" s="163" t="s">
        <v>64</v>
      </c>
      <c r="T6" s="163" t="s">
        <v>158</v>
      </c>
      <c r="U6" s="163" t="s">
        <v>66</v>
      </c>
      <c r="V6" s="163" t="s">
        <v>67</v>
      </c>
      <c r="W6" s="163" t="s">
        <v>68</v>
      </c>
    </row>
    <row r="7" spans="1:23" ht="21" customHeight="1">
      <c r="A7" s="157"/>
      <c r="B7" s="157"/>
      <c r="C7" s="157"/>
      <c r="D7" s="157"/>
      <c r="E7" s="157"/>
      <c r="F7" s="157"/>
      <c r="G7" s="157"/>
      <c r="H7" s="157"/>
      <c r="I7" s="157"/>
      <c r="J7" s="168" t="s">
        <v>57</v>
      </c>
      <c r="K7" s="130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</row>
    <row r="8" spans="1:23" ht="39.75" customHeight="1">
      <c r="A8" s="162"/>
      <c r="B8" s="128"/>
      <c r="C8" s="162"/>
      <c r="D8" s="162"/>
      <c r="E8" s="165"/>
      <c r="F8" s="165"/>
      <c r="G8" s="165"/>
      <c r="H8" s="165"/>
      <c r="I8" s="128"/>
      <c r="J8" s="35" t="s">
        <v>57</v>
      </c>
      <c r="K8" s="35" t="s">
        <v>166</v>
      </c>
      <c r="L8" s="165"/>
      <c r="M8" s="165"/>
      <c r="N8" s="165"/>
      <c r="O8" s="165"/>
      <c r="P8" s="165"/>
      <c r="Q8" s="165"/>
      <c r="R8" s="165"/>
      <c r="S8" s="165"/>
      <c r="T8" s="165"/>
      <c r="U8" s="128"/>
      <c r="V8" s="165"/>
      <c r="W8" s="165"/>
    </row>
    <row r="9" spans="1:23" ht="15" customHeight="1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2">
        <v>21</v>
      </c>
      <c r="V9" s="19">
        <v>22</v>
      </c>
      <c r="W9" s="12">
        <v>23</v>
      </c>
    </row>
    <row r="10" spans="1:23" ht="30" customHeight="1">
      <c r="A10" s="216" t="s">
        <v>434</v>
      </c>
      <c r="B10" s="230" t="s">
        <v>437</v>
      </c>
      <c r="C10" s="234" t="s">
        <v>435</v>
      </c>
      <c r="D10" s="235" t="s">
        <v>238</v>
      </c>
      <c r="E10" s="216" t="s">
        <v>251</v>
      </c>
      <c r="F10" s="216" t="s">
        <v>252</v>
      </c>
      <c r="G10" s="216" t="s">
        <v>439</v>
      </c>
      <c r="H10" s="216" t="s">
        <v>440</v>
      </c>
      <c r="I10" s="227">
        <v>4500000</v>
      </c>
      <c r="J10" s="227">
        <v>4500000</v>
      </c>
      <c r="K10" s="12"/>
      <c r="L10" s="19"/>
      <c r="M10" s="19"/>
      <c r="N10" s="19"/>
      <c r="O10" s="19"/>
      <c r="P10" s="19"/>
      <c r="Q10" s="19"/>
      <c r="R10" s="19"/>
      <c r="S10" s="19"/>
      <c r="T10" s="19"/>
      <c r="U10" s="12"/>
      <c r="V10" s="19"/>
      <c r="W10" s="12"/>
    </row>
    <row r="11" spans="1:23" ht="19.5" customHeight="1">
      <c r="A11" s="216" t="s">
        <v>434</v>
      </c>
      <c r="B11" s="231" t="s">
        <v>438</v>
      </c>
      <c r="C11" s="234" t="s">
        <v>436</v>
      </c>
      <c r="D11" s="235" t="s">
        <v>238</v>
      </c>
      <c r="E11" s="216" t="s">
        <v>248</v>
      </c>
      <c r="F11" s="216" t="s">
        <v>245</v>
      </c>
      <c r="G11" s="216" t="s">
        <v>439</v>
      </c>
      <c r="H11" s="216" t="s">
        <v>440</v>
      </c>
      <c r="I11" s="227">
        <v>1257750</v>
      </c>
      <c r="J11" s="227">
        <v>1257750</v>
      </c>
      <c r="K11" s="12"/>
      <c r="L11" s="19"/>
      <c r="M11" s="19"/>
      <c r="N11" s="19"/>
      <c r="O11" s="19"/>
      <c r="P11" s="19"/>
      <c r="Q11" s="19"/>
      <c r="R11" s="19"/>
      <c r="S11" s="19"/>
      <c r="T11" s="19"/>
      <c r="U11" s="12"/>
      <c r="V11" s="19"/>
      <c r="W11" s="12"/>
    </row>
    <row r="12" spans="1:23" ht="26.25" customHeight="1">
      <c r="A12" s="216" t="s">
        <v>434</v>
      </c>
      <c r="B12" s="230" t="s">
        <v>444</v>
      </c>
      <c r="C12" s="234" t="s">
        <v>545</v>
      </c>
      <c r="D12" s="235" t="s">
        <v>238</v>
      </c>
      <c r="E12" s="216">
        <v>2230105</v>
      </c>
      <c r="F12" s="236" t="s">
        <v>299</v>
      </c>
      <c r="G12" s="216">
        <v>30305</v>
      </c>
      <c r="H12" s="236" t="s">
        <v>445</v>
      </c>
      <c r="I12" s="45">
        <v>1300</v>
      </c>
      <c r="J12" s="45"/>
      <c r="K12" s="45"/>
      <c r="L12" s="45"/>
      <c r="M12" s="45"/>
      <c r="N12" s="45"/>
      <c r="O12" s="45"/>
      <c r="P12" s="45">
        <v>1300</v>
      </c>
      <c r="Q12" s="45"/>
      <c r="R12" s="45"/>
      <c r="S12" s="45"/>
      <c r="T12" s="45"/>
      <c r="U12" s="45"/>
      <c r="V12" s="45"/>
      <c r="W12" s="45"/>
    </row>
    <row r="13" spans="1:23" ht="18.75" customHeight="1">
      <c r="A13" s="151" t="s">
        <v>133</v>
      </c>
      <c r="B13" s="152"/>
      <c r="C13" s="152"/>
      <c r="D13" s="152"/>
      <c r="E13" s="152"/>
      <c r="F13" s="152"/>
      <c r="G13" s="152"/>
      <c r="H13" s="113"/>
      <c r="I13" s="45">
        <f>SUM(I10:I12)</f>
        <v>5759050</v>
      </c>
      <c r="J13" s="45">
        <f>SUM(J10:J12)</f>
        <v>5757750</v>
      </c>
      <c r="K13" s="45"/>
      <c r="L13" s="45"/>
      <c r="M13" s="45"/>
      <c r="N13" s="45"/>
      <c r="O13" s="45"/>
      <c r="P13" s="45">
        <v>1300</v>
      </c>
      <c r="Q13" s="45"/>
      <c r="R13" s="45"/>
      <c r="S13" s="45"/>
      <c r="T13" s="45"/>
      <c r="U13" s="45"/>
      <c r="V13" s="45"/>
      <c r="W13" s="45"/>
    </row>
  </sheetData>
  <mergeCells count="28">
    <mergeCell ref="V6:V8"/>
    <mergeCell ref="W6:W8"/>
    <mergeCell ref="J6:K7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32"/>
  <sheetViews>
    <sheetView showZeros="0" workbookViewId="0">
      <pane ySplit="1" topLeftCell="A2" activePane="bottomLeft" state="frozen"/>
      <selection pane="bottomLeft" activeCell="A5" sqref="A5:J26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167</v>
      </c>
    </row>
    <row r="3" spans="1:10" ht="39.75" customHeight="1">
      <c r="A3" s="169" t="str">
        <f>"2025"&amp;"年部门项目支出绩效目标表"</f>
        <v>2025年部门项目支出绩效目标表</v>
      </c>
      <c r="B3" s="142"/>
      <c r="C3" s="142"/>
      <c r="D3" s="142"/>
      <c r="E3" s="142"/>
      <c r="F3" s="141"/>
      <c r="G3" s="142"/>
      <c r="H3" s="141"/>
      <c r="I3" s="141"/>
      <c r="J3" s="142"/>
    </row>
    <row r="4" spans="1:10" ht="17.25" customHeight="1">
      <c r="A4" s="143" t="str">
        <f>"单位名称："&amp;"昆明市呈贡区人民政府斗南街道办事处"</f>
        <v>单位名称：昆明市呈贡区人民政府斗南街道办事处</v>
      </c>
      <c r="B4" s="86"/>
      <c r="C4" s="86"/>
      <c r="D4" s="86"/>
      <c r="E4" s="86"/>
      <c r="F4" s="86"/>
      <c r="G4" s="86"/>
      <c r="H4" s="86"/>
    </row>
    <row r="5" spans="1:10" ht="44.25" customHeight="1">
      <c r="A5" s="35" t="s">
        <v>145</v>
      </c>
      <c r="B5" s="35" t="s">
        <v>168</v>
      </c>
      <c r="C5" s="35" t="s">
        <v>169</v>
      </c>
      <c r="D5" s="35" t="s">
        <v>170</v>
      </c>
      <c r="E5" s="35" t="s">
        <v>171</v>
      </c>
      <c r="F5" s="36" t="s">
        <v>172</v>
      </c>
      <c r="G5" s="35" t="s">
        <v>173</v>
      </c>
      <c r="H5" s="36" t="s">
        <v>174</v>
      </c>
      <c r="I5" s="36" t="s">
        <v>175</v>
      </c>
      <c r="J5" s="35" t="s">
        <v>176</v>
      </c>
    </row>
    <row r="6" spans="1:10" ht="18.75" customHeight="1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19">
        <v>6</v>
      </c>
      <c r="G6" s="67">
        <v>7</v>
      </c>
      <c r="H6" s="19">
        <v>8</v>
      </c>
      <c r="I6" s="19">
        <v>9</v>
      </c>
      <c r="J6" s="67">
        <v>10</v>
      </c>
    </row>
    <row r="7" spans="1:10" ht="30" customHeight="1">
      <c r="A7" s="237" t="s">
        <v>435</v>
      </c>
      <c r="B7" s="241" t="s">
        <v>446</v>
      </c>
      <c r="C7" s="240" t="s">
        <v>447</v>
      </c>
      <c r="D7" s="240" t="s">
        <v>448</v>
      </c>
      <c r="E7" s="240" t="s">
        <v>449</v>
      </c>
      <c r="F7" s="240" t="s">
        <v>450</v>
      </c>
      <c r="G7" s="240" t="s">
        <v>82</v>
      </c>
      <c r="H7" s="240" t="s">
        <v>451</v>
      </c>
      <c r="I7" s="240" t="s">
        <v>452</v>
      </c>
      <c r="J7" s="240" t="s">
        <v>453</v>
      </c>
    </row>
    <row r="8" spans="1:10" ht="30" customHeight="1">
      <c r="A8" s="239"/>
      <c r="B8" s="243"/>
      <c r="C8" s="240" t="s">
        <v>447</v>
      </c>
      <c r="D8" s="240" t="s">
        <v>448</v>
      </c>
      <c r="E8" s="240" t="s">
        <v>454</v>
      </c>
      <c r="F8" s="240" t="s">
        <v>450</v>
      </c>
      <c r="G8" s="240" t="s">
        <v>81</v>
      </c>
      <c r="H8" s="240" t="s">
        <v>455</v>
      </c>
      <c r="I8" s="240" t="s">
        <v>452</v>
      </c>
      <c r="J8" s="240" t="s">
        <v>456</v>
      </c>
    </row>
    <row r="9" spans="1:10" ht="30" customHeight="1">
      <c r="A9" s="239"/>
      <c r="B9" s="243"/>
      <c r="C9" s="240" t="s">
        <v>447</v>
      </c>
      <c r="D9" s="240" t="s">
        <v>448</v>
      </c>
      <c r="E9" s="240" t="s">
        <v>457</v>
      </c>
      <c r="F9" s="240" t="s">
        <v>450</v>
      </c>
      <c r="G9" s="240" t="s">
        <v>458</v>
      </c>
      <c r="H9" s="240" t="s">
        <v>459</v>
      </c>
      <c r="I9" s="240" t="s">
        <v>452</v>
      </c>
      <c r="J9" s="240" t="s">
        <v>460</v>
      </c>
    </row>
    <row r="10" spans="1:10" ht="30" customHeight="1">
      <c r="A10" s="239"/>
      <c r="B10" s="243"/>
      <c r="C10" s="240" t="s">
        <v>447</v>
      </c>
      <c r="D10" s="240" t="s">
        <v>448</v>
      </c>
      <c r="E10" s="240" t="s">
        <v>461</v>
      </c>
      <c r="F10" s="240" t="s">
        <v>450</v>
      </c>
      <c r="G10" s="240" t="s">
        <v>88</v>
      </c>
      <c r="H10" s="240" t="s">
        <v>462</v>
      </c>
      <c r="I10" s="240" t="s">
        <v>452</v>
      </c>
      <c r="J10" s="240" t="s">
        <v>463</v>
      </c>
    </row>
    <row r="11" spans="1:10" ht="30" customHeight="1">
      <c r="A11" s="239"/>
      <c r="B11" s="243"/>
      <c r="C11" s="240" t="s">
        <v>447</v>
      </c>
      <c r="D11" s="240" t="s">
        <v>448</v>
      </c>
      <c r="E11" s="240" t="s">
        <v>464</v>
      </c>
      <c r="F11" s="240" t="s">
        <v>450</v>
      </c>
      <c r="G11" s="240" t="s">
        <v>81</v>
      </c>
      <c r="H11" s="240" t="s">
        <v>462</v>
      </c>
      <c r="I11" s="240" t="s">
        <v>452</v>
      </c>
      <c r="J11" s="240" t="s">
        <v>465</v>
      </c>
    </row>
    <row r="12" spans="1:10" ht="30" customHeight="1">
      <c r="A12" s="239"/>
      <c r="B12" s="243"/>
      <c r="C12" s="240" t="s">
        <v>447</v>
      </c>
      <c r="D12" s="240" t="s">
        <v>448</v>
      </c>
      <c r="E12" s="240" t="s">
        <v>466</v>
      </c>
      <c r="F12" s="240" t="s">
        <v>450</v>
      </c>
      <c r="G12" s="240" t="s">
        <v>83</v>
      </c>
      <c r="H12" s="240" t="s">
        <v>451</v>
      </c>
      <c r="I12" s="240" t="s">
        <v>452</v>
      </c>
      <c r="J12" s="240" t="s">
        <v>467</v>
      </c>
    </row>
    <row r="13" spans="1:10" ht="30" customHeight="1">
      <c r="A13" s="239"/>
      <c r="B13" s="243"/>
      <c r="C13" s="240" t="s">
        <v>447</v>
      </c>
      <c r="D13" s="240" t="s">
        <v>468</v>
      </c>
      <c r="E13" s="240" t="s">
        <v>469</v>
      </c>
      <c r="F13" s="240" t="s">
        <v>450</v>
      </c>
      <c r="G13" s="240" t="s">
        <v>470</v>
      </c>
      <c r="H13" s="240" t="s">
        <v>459</v>
      </c>
      <c r="I13" s="240" t="s">
        <v>452</v>
      </c>
      <c r="J13" s="240" t="s">
        <v>469</v>
      </c>
    </row>
    <row r="14" spans="1:10" ht="30" customHeight="1">
      <c r="A14" s="239"/>
      <c r="B14" s="243"/>
      <c r="C14" s="240" t="s">
        <v>447</v>
      </c>
      <c r="D14" s="240" t="s">
        <v>468</v>
      </c>
      <c r="E14" s="240" t="s">
        <v>471</v>
      </c>
      <c r="F14" s="240" t="s">
        <v>450</v>
      </c>
      <c r="G14" s="240" t="s">
        <v>458</v>
      </c>
      <c r="H14" s="240" t="s">
        <v>459</v>
      </c>
      <c r="I14" s="240" t="s">
        <v>472</v>
      </c>
      <c r="J14" s="240" t="s">
        <v>473</v>
      </c>
    </row>
    <row r="15" spans="1:10" ht="30" customHeight="1">
      <c r="A15" s="239"/>
      <c r="B15" s="243"/>
      <c r="C15" s="240" t="s">
        <v>447</v>
      </c>
      <c r="D15" s="240" t="s">
        <v>468</v>
      </c>
      <c r="E15" s="240" t="s">
        <v>474</v>
      </c>
      <c r="F15" s="240" t="s">
        <v>475</v>
      </c>
      <c r="G15" s="240" t="s">
        <v>476</v>
      </c>
      <c r="H15" s="240" t="s">
        <v>477</v>
      </c>
      <c r="I15" s="240" t="s">
        <v>472</v>
      </c>
      <c r="J15" s="240" t="s">
        <v>474</v>
      </c>
    </row>
    <row r="16" spans="1:10" ht="30" customHeight="1">
      <c r="A16" s="239"/>
      <c r="B16" s="243"/>
      <c r="C16" s="240" t="s">
        <v>447</v>
      </c>
      <c r="D16" s="240" t="s">
        <v>478</v>
      </c>
      <c r="E16" s="240" t="s">
        <v>479</v>
      </c>
      <c r="F16" s="240" t="s">
        <v>475</v>
      </c>
      <c r="G16" s="240" t="s">
        <v>480</v>
      </c>
      <c r="H16" s="240" t="s">
        <v>477</v>
      </c>
      <c r="I16" s="240" t="s">
        <v>472</v>
      </c>
      <c r="J16" s="240" t="s">
        <v>481</v>
      </c>
    </row>
    <row r="17" spans="1:10" ht="30" customHeight="1">
      <c r="A17" s="239"/>
      <c r="B17" s="243"/>
      <c r="C17" s="240" t="s">
        <v>447</v>
      </c>
      <c r="D17" s="240" t="s">
        <v>478</v>
      </c>
      <c r="E17" s="240" t="s">
        <v>482</v>
      </c>
      <c r="F17" s="240" t="s">
        <v>475</v>
      </c>
      <c r="G17" s="240" t="s">
        <v>483</v>
      </c>
      <c r="H17" s="240" t="s">
        <v>477</v>
      </c>
      <c r="I17" s="240" t="s">
        <v>472</v>
      </c>
      <c r="J17" s="240" t="s">
        <v>484</v>
      </c>
    </row>
    <row r="18" spans="1:10" ht="30" customHeight="1">
      <c r="A18" s="239"/>
      <c r="B18" s="243"/>
      <c r="C18" s="240" t="s">
        <v>485</v>
      </c>
      <c r="D18" s="240" t="s">
        <v>486</v>
      </c>
      <c r="E18" s="240" t="s">
        <v>487</v>
      </c>
      <c r="F18" s="240" t="s">
        <v>475</v>
      </c>
      <c r="G18" s="240" t="s">
        <v>488</v>
      </c>
      <c r="H18" s="240" t="s">
        <v>477</v>
      </c>
      <c r="I18" s="240" t="s">
        <v>472</v>
      </c>
      <c r="J18" s="240" t="s">
        <v>489</v>
      </c>
    </row>
    <row r="19" spans="1:10" ht="30" customHeight="1">
      <c r="A19" s="239"/>
      <c r="B19" s="243"/>
      <c r="C19" s="240" t="s">
        <v>485</v>
      </c>
      <c r="D19" s="240" t="s">
        <v>486</v>
      </c>
      <c r="E19" s="240" t="s">
        <v>490</v>
      </c>
      <c r="F19" s="240" t="s">
        <v>475</v>
      </c>
      <c r="G19" s="240" t="s">
        <v>491</v>
      </c>
      <c r="H19" s="240" t="s">
        <v>477</v>
      </c>
      <c r="I19" s="240" t="s">
        <v>472</v>
      </c>
      <c r="J19" s="240" t="s">
        <v>491</v>
      </c>
    </row>
    <row r="20" spans="1:10" ht="30" customHeight="1">
      <c r="A20" s="239"/>
      <c r="B20" s="243"/>
      <c r="C20" s="240" t="s">
        <v>485</v>
      </c>
      <c r="D20" s="240" t="s">
        <v>486</v>
      </c>
      <c r="E20" s="240" t="s">
        <v>492</v>
      </c>
      <c r="F20" s="240" t="s">
        <v>475</v>
      </c>
      <c r="G20" s="240" t="s">
        <v>493</v>
      </c>
      <c r="H20" s="240" t="s">
        <v>477</v>
      </c>
      <c r="I20" s="240" t="s">
        <v>472</v>
      </c>
      <c r="J20" s="240" t="s">
        <v>493</v>
      </c>
    </row>
    <row r="21" spans="1:10" ht="30" customHeight="1">
      <c r="A21" s="239"/>
      <c r="B21" s="243"/>
      <c r="C21" s="240" t="s">
        <v>485</v>
      </c>
      <c r="D21" s="240" t="s">
        <v>494</v>
      </c>
      <c r="E21" s="240" t="s">
        <v>495</v>
      </c>
      <c r="F21" s="240" t="s">
        <v>475</v>
      </c>
      <c r="G21" s="240" t="s">
        <v>496</v>
      </c>
      <c r="H21" s="240" t="s">
        <v>477</v>
      </c>
      <c r="I21" s="240" t="s">
        <v>472</v>
      </c>
      <c r="J21" s="240" t="s">
        <v>496</v>
      </c>
    </row>
    <row r="22" spans="1:10" ht="30" customHeight="1">
      <c r="A22" s="239"/>
      <c r="B22" s="243"/>
      <c r="C22" s="240" t="s">
        <v>485</v>
      </c>
      <c r="D22" s="240" t="s">
        <v>497</v>
      </c>
      <c r="E22" s="240" t="s">
        <v>498</v>
      </c>
      <c r="F22" s="240" t="s">
        <v>450</v>
      </c>
      <c r="G22" s="240" t="s">
        <v>499</v>
      </c>
      <c r="H22" s="240" t="s">
        <v>477</v>
      </c>
      <c r="I22" s="240" t="s">
        <v>472</v>
      </c>
      <c r="J22" s="240" t="s">
        <v>500</v>
      </c>
    </row>
    <row r="23" spans="1:10" ht="30" customHeight="1">
      <c r="A23" s="239"/>
      <c r="B23" s="243"/>
      <c r="C23" s="240" t="s">
        <v>485</v>
      </c>
      <c r="D23" s="240" t="s">
        <v>497</v>
      </c>
      <c r="E23" s="240" t="s">
        <v>501</v>
      </c>
      <c r="F23" s="240" t="s">
        <v>475</v>
      </c>
      <c r="G23" s="240" t="s">
        <v>502</v>
      </c>
      <c r="H23" s="240" t="s">
        <v>477</v>
      </c>
      <c r="I23" s="240" t="s">
        <v>472</v>
      </c>
      <c r="J23" s="240" t="s">
        <v>502</v>
      </c>
    </row>
    <row r="24" spans="1:10" ht="30" customHeight="1">
      <c r="A24" s="239"/>
      <c r="B24" s="243"/>
      <c r="C24" s="240" t="s">
        <v>485</v>
      </c>
      <c r="D24" s="240" t="s">
        <v>503</v>
      </c>
      <c r="E24" s="240" t="s">
        <v>504</v>
      </c>
      <c r="F24" s="240" t="s">
        <v>450</v>
      </c>
      <c r="G24" s="240" t="s">
        <v>505</v>
      </c>
      <c r="H24" s="240" t="s">
        <v>477</v>
      </c>
      <c r="I24" s="240" t="s">
        <v>472</v>
      </c>
      <c r="J24" s="240" t="s">
        <v>506</v>
      </c>
    </row>
    <row r="25" spans="1:10" ht="30" customHeight="1">
      <c r="A25" s="239"/>
      <c r="B25" s="243"/>
      <c r="C25" s="240" t="s">
        <v>507</v>
      </c>
      <c r="D25" s="240" t="s">
        <v>508</v>
      </c>
      <c r="E25" s="240" t="s">
        <v>509</v>
      </c>
      <c r="F25" s="240" t="s">
        <v>475</v>
      </c>
      <c r="G25" s="240" t="s">
        <v>470</v>
      </c>
      <c r="H25" s="240" t="s">
        <v>459</v>
      </c>
      <c r="I25" s="240" t="s">
        <v>472</v>
      </c>
      <c r="J25" s="240" t="s">
        <v>510</v>
      </c>
    </row>
    <row r="26" spans="1:10" ht="30" customHeight="1">
      <c r="A26" s="238"/>
      <c r="B26" s="242"/>
      <c r="C26" s="240" t="s">
        <v>507</v>
      </c>
      <c r="D26" s="240" t="s">
        <v>508</v>
      </c>
      <c r="E26" s="240" t="s">
        <v>511</v>
      </c>
      <c r="F26" s="240" t="s">
        <v>475</v>
      </c>
      <c r="G26" s="240" t="s">
        <v>470</v>
      </c>
      <c r="H26" s="240" t="s">
        <v>459</v>
      </c>
      <c r="I26" s="240" t="s">
        <v>472</v>
      </c>
      <c r="J26" s="240" t="s">
        <v>512</v>
      </c>
    </row>
    <row r="27" spans="1:10" ht="30" customHeight="1">
      <c r="A27" s="237" t="s">
        <v>436</v>
      </c>
      <c r="B27" s="241" t="s">
        <v>513</v>
      </c>
      <c r="C27" s="240" t="s">
        <v>447</v>
      </c>
      <c r="D27" s="240" t="s">
        <v>478</v>
      </c>
      <c r="E27" s="240" t="s">
        <v>514</v>
      </c>
      <c r="F27" s="240" t="s">
        <v>450</v>
      </c>
      <c r="G27" s="240" t="s">
        <v>470</v>
      </c>
      <c r="H27" s="240" t="s">
        <v>459</v>
      </c>
      <c r="I27" s="240" t="s">
        <v>452</v>
      </c>
      <c r="J27" s="240" t="s">
        <v>515</v>
      </c>
    </row>
    <row r="28" spans="1:10" ht="30" customHeight="1">
      <c r="A28" s="239"/>
      <c r="B28" s="243"/>
      <c r="C28" s="240" t="s">
        <v>485</v>
      </c>
      <c r="D28" s="240" t="s">
        <v>494</v>
      </c>
      <c r="E28" s="240" t="s">
        <v>516</v>
      </c>
      <c r="F28" s="240" t="s">
        <v>450</v>
      </c>
      <c r="G28" s="240" t="s">
        <v>458</v>
      </c>
      <c r="H28" s="240" t="s">
        <v>459</v>
      </c>
      <c r="I28" s="240" t="s">
        <v>452</v>
      </c>
      <c r="J28" s="240" t="s">
        <v>517</v>
      </c>
    </row>
    <row r="29" spans="1:10" ht="30" customHeight="1">
      <c r="A29" s="238"/>
      <c r="B29" s="242"/>
      <c r="C29" s="240" t="s">
        <v>507</v>
      </c>
      <c r="D29" s="240" t="s">
        <v>508</v>
      </c>
      <c r="E29" s="240" t="s">
        <v>508</v>
      </c>
      <c r="F29" s="240" t="s">
        <v>450</v>
      </c>
      <c r="G29" s="240" t="s">
        <v>458</v>
      </c>
      <c r="H29" s="240" t="s">
        <v>459</v>
      </c>
      <c r="I29" s="240" t="s">
        <v>452</v>
      </c>
      <c r="J29" s="240" t="s">
        <v>518</v>
      </c>
    </row>
    <row r="30" spans="1:10" ht="30" customHeight="1">
      <c r="A30" s="244" t="s">
        <v>441</v>
      </c>
      <c r="B30" s="241" t="s">
        <v>546</v>
      </c>
      <c r="C30" s="240" t="s">
        <v>447</v>
      </c>
      <c r="D30" s="240" t="s">
        <v>448</v>
      </c>
      <c r="E30" s="247" t="s">
        <v>519</v>
      </c>
      <c r="F30" s="248" t="s">
        <v>475</v>
      </c>
      <c r="G30" s="240">
        <v>5</v>
      </c>
      <c r="H30" s="249" t="s">
        <v>520</v>
      </c>
      <c r="I30" s="240" t="s">
        <v>452</v>
      </c>
      <c r="J30" s="240" t="s">
        <v>521</v>
      </c>
    </row>
    <row r="31" spans="1:10" ht="30" customHeight="1">
      <c r="A31" s="246"/>
      <c r="B31" s="243"/>
      <c r="C31" s="240" t="s">
        <v>485</v>
      </c>
      <c r="D31" s="240" t="s">
        <v>494</v>
      </c>
      <c r="E31" s="247" t="s">
        <v>522</v>
      </c>
      <c r="F31" s="248" t="s">
        <v>450</v>
      </c>
      <c r="G31" s="240">
        <v>5</v>
      </c>
      <c r="H31" s="240" t="s">
        <v>459</v>
      </c>
      <c r="I31" s="240" t="s">
        <v>472</v>
      </c>
      <c r="J31" s="240" t="s">
        <v>523</v>
      </c>
    </row>
    <row r="32" spans="1:10" ht="30" customHeight="1">
      <c r="A32" s="245"/>
      <c r="B32" s="242"/>
      <c r="C32" s="240" t="s">
        <v>507</v>
      </c>
      <c r="D32" s="240" t="s">
        <v>508</v>
      </c>
      <c r="E32" s="247" t="s">
        <v>524</v>
      </c>
      <c r="F32" s="248" t="s">
        <v>450</v>
      </c>
      <c r="G32" s="240" t="s">
        <v>525</v>
      </c>
      <c r="H32" s="240" t="s">
        <v>459</v>
      </c>
      <c r="I32" s="240" t="s">
        <v>472</v>
      </c>
      <c r="J32" s="240" t="s">
        <v>526</v>
      </c>
    </row>
  </sheetData>
  <mergeCells count="8">
    <mergeCell ref="A30:A32"/>
    <mergeCell ref="B30:B32"/>
    <mergeCell ref="A3:J3"/>
    <mergeCell ref="A4:H4"/>
    <mergeCell ref="A7:A26"/>
    <mergeCell ref="B7:B26"/>
    <mergeCell ref="A27:A29"/>
    <mergeCell ref="B27:B29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'财务收支预算总表01-1'!Print_Titles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2025-03-17T02:36:30Z</cp:lastPrinted>
  <dcterms:created xsi:type="dcterms:W3CDTF">2025-02-06T07:09:00Z</dcterms:created>
  <dcterms:modified xsi:type="dcterms:W3CDTF">2025-03-17T08:12:09Z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