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85"/>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对下转移支付预算表09-1" sheetId="13" r:id="rId13"/>
    <sheet name="对下转移支付绩效目标表09-2" sheetId="14" r:id="rId14"/>
    <sheet name="部门新增资产配置表10" sheetId="15" r:id="rId15"/>
    <sheet name="上级转移支付补助项目支出预算表11" sheetId="17" r:id="rId16"/>
    <sheet name="部门项目中期规划预算表12" sheetId="18" r:id="rId17"/>
    <sheet name="部门整体支出绩效目标表13" sheetId="19" r:id="rId18"/>
  </sheets>
  <definedNames>
    <definedName name="_xlnm.Print_Titles" localSheetId="0">'部门财务收支预算总表01-1'!$A:$A,'部门财务收支预算总表01-1'!$1:$1</definedName>
    <definedName name="_xlnm.Print_Titles" localSheetId="1">'部门收入预算表01-2'!$A:$A,'部门收入预算表01-2'!$1:$1</definedName>
    <definedName name="_xlnm.Print_Titles" localSheetId="2">'部门支出预算表01-3'!$A:$A,'部门支出预算表01-3'!$1:$1</definedName>
    <definedName name="_xlnm.Print_Titles" localSheetId="3">'部门财政拨款收支预算总表02-1'!$A:$A,'部门财政拨款收支预算总表02-1'!$1:$1</definedName>
    <definedName name="_xlnm.Print_Titles" localSheetId="4">'一般公共预算支出预算表02-2'!$A:$A,'一般公共预算支出预算表02-2'!$1:$5</definedName>
    <definedName name="_xlnm.Print_Titles" localSheetId="5">一般公共预算“三公”经费支出预算表03!$A:$A,一般公共预算“三公”经费支出预算表03!$1:$1</definedName>
    <definedName name="_xlnm.Print_Titles" localSheetId="6">部门基本支出预算表04!$A:$A,部门基本支出预算表04!$1:$1</definedName>
    <definedName name="_xlnm.Print_Titles" localSheetId="7">'部门项目支出预算表05-1'!$A:$A,'部门项目支出预算表05-1'!$1:$1</definedName>
    <definedName name="_xlnm.Print_Titles" localSheetId="8">'部门项目支出绩效目标表05-2'!$A:$A,'部门项目支出绩效目标表05-2'!$1:$1</definedName>
    <definedName name="_xlnm.Print_Titles" localSheetId="9">部门政府性基金预算支出预算表06!$A:$A,部门政府性基金预算支出预算表06!$1:$6</definedName>
    <definedName name="_xlnm.Print_Titles" localSheetId="10">部门政府采购预算表07!$A:$A,部门政府采购预算表07!$1:$1</definedName>
    <definedName name="_xlnm.Print_Titles" localSheetId="11">部门政府购买服务预算表08!$A:$A,部门政府购买服务预算表08!$1:$1</definedName>
    <definedName name="_xlnm.Print_Titles" localSheetId="12">'对下转移支付预算表09-1'!$A:$A,'对下转移支付预算表09-1'!$1:$1</definedName>
    <definedName name="_xlnm.Print_Titles" localSheetId="13">'对下转移支付绩效目标表09-2'!$A:$A,'对下转移支付绩效目标表09-2'!$1:$1</definedName>
    <definedName name="_xlnm.Print_Titles" localSheetId="14">部门新增资产配置表10!$A:$A,部门新增资产配置表10!$1:$1</definedName>
    <definedName name="_xlnm.Print_Titles" localSheetId="15">上级转移支付补助项目支出预算表11!$A:$A,上级转移支付补助项目支出预算表11!$1:$1</definedName>
    <definedName name="_xlnm.Print_Titles" localSheetId="16">部门项目中期规划预算表12!$A:$A,部门项目中期规划预算表12!$1:$1</definedName>
    <definedName name="_xlnm.Print_Titles" localSheetId="17">部门整体支出绩效目标表13!$A:$A,部门整体支出绩效目标表13!$1:$1</definedName>
  </definedNames>
  <calcPr calcId="144525"/>
</workbook>
</file>

<file path=xl/sharedStrings.xml><?xml version="1.0" encoding="utf-8"?>
<sst xmlns="http://schemas.openxmlformats.org/spreadsheetml/2006/main" count="1697" uniqueCount="596">
  <si>
    <t>预算01-1表</t>
  </si>
  <si>
    <t>单位：元</t>
  </si>
  <si>
    <t>收　　　　　　　　入</t>
  </si>
  <si>
    <t>支　　　　　　　　出</t>
  </si>
  <si>
    <t>项      目</t>
  </si>
  <si>
    <t>预算数</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</si>
  <si>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</si>
  <si>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</si>
  <si>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</si>
  <si>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</si>
  <si>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</si>
  <si>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</si>
  <si>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</si>
  <si>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</si>
  <si>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</si>
  <si>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五、单位资金</t>
  </si>
  <si>
    <t xml:space="preserve"> 五、教育支出</t>
  </si>
  <si>
    <t>1、事业收入</t>
  </si>
  <si>
    <t xml:space="preserve"> 六、科学技术支出 </t>
  </si>
  <si>
    <t>2、事业单位经营收入</t>
  </si>
  <si>
    <t xml:space="preserve"> 七、文化旅游体育与传媒支出</t>
  </si>
  <si>
    <t>3、上级补助收入</t>
  </si>
  <si>
    <t xml:space="preserve"> 八、社会保障和就业支出</t>
  </si>
  <si>
    <t>4、附属单位上缴收入</t>
  </si>
  <si>
    <t xml:space="preserve"> 九、卫生健康支出</t>
  </si>
  <si>
    <t>5、其他收入</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</si>
  <si>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</si>
  <si>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</si>
  <si>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</si>
  <si>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</si>
  <si>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</si>
  <si>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</si>
  <si>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</si>
  <si>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</si>
  <si>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</si>
  <si>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</si>
  <si>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</si>
  <si>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</si>
  <si>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</si>
  <si>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二十三、预备费</t>
  </si>
  <si>
    <t xml:space="preserve"> 二十四、其他支出</t>
  </si>
  <si>
    <t xml:space="preserve"> 二十五、转移性支出</t>
  </si>
  <si>
    <t xml:space="preserve"> 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</si>
  <si>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</si>
  <si>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</si>
  <si>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</si>
  <si>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</si>
  <si>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</si>
  <si>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</si>
  <si>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</si>
  <si>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</si>
  <si>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</si>
  <si>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</si>
  <si>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</si>
  <si>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</si>
  <si>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</si>
  <si>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</si>
  <si>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</si>
  <si>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</si>
  <si>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</si>
  <si>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</si>
  <si>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</si>
  <si>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t>
  </si>
  <si>
    <t>使用非财政拨款结余</t>
  </si>
  <si>
    <t>事业收入</t>
  </si>
  <si>
    <t>事业单位经营收入</t>
  </si>
  <si>
    <t>上级补助收入</t>
  </si>
  <si>
    <t>附属单位上缴收入</t>
  </si>
  <si>
    <t>其他收入</t>
  </si>
  <si>
    <t>283</t>
  </si>
  <si>
    <t>昆明市呈贡区工商业联合会</t>
  </si>
  <si>
    <t>283001</t>
  </si>
  <si>
    <t>预算01-3表</t>
  </si>
  <si>
    <t>科目编码</t>
  </si>
  <si>
    <t>科目名称</t>
  </si>
  <si>
    <t>财政专户管理的支出</t>
  </si>
  <si>
    <t>基本支出</t>
  </si>
  <si>
    <t>项目支出</t>
  </si>
  <si>
    <t>事业支出</t>
  </si>
  <si>
    <t>事业单位经营支出</t>
  </si>
  <si>
    <t>上级补助支出</t>
  </si>
  <si>
    <t>附属单位补助支出</t>
  </si>
  <si>
    <t>其他支出</t>
  </si>
  <si>
    <t>1</t>
  </si>
  <si>
    <t>2</t>
  </si>
  <si>
    <t>3</t>
  </si>
  <si>
    <t>4</t>
  </si>
  <si>
    <t>5</t>
  </si>
  <si>
    <t>6</t>
  </si>
  <si>
    <t>7</t>
  </si>
  <si>
    <t>8</t>
  </si>
  <si>
    <t>9</t>
  </si>
  <si>
    <t>10</t>
  </si>
  <si>
    <t>11</t>
  </si>
  <si>
    <t>12</t>
  </si>
  <si>
    <t>13</t>
  </si>
  <si>
    <t>14</t>
  </si>
  <si>
    <t>15</t>
  </si>
  <si>
    <t>201</t>
  </si>
  <si>
    <t>一般公共服务支出</t>
  </si>
  <si>
    <t>20128</t>
  </si>
  <si>
    <t>民主党派及工商联事务</t>
  </si>
  <si>
    <t>2012801</t>
  </si>
  <si>
    <t>行政运行</t>
  </si>
  <si>
    <t>2012899</t>
  </si>
  <si>
    <t>其他民主党派及工商联事务支出</t>
  </si>
  <si>
    <t>20136</t>
  </si>
  <si>
    <t>其他共产党事务支出</t>
  </si>
  <si>
    <t>2013699</t>
  </si>
  <si>
    <t>205</t>
  </si>
  <si>
    <t>教育支出</t>
  </si>
  <si>
    <t>20508</t>
  </si>
  <si>
    <t>进修及培训</t>
  </si>
  <si>
    <t>2050803</t>
  </si>
  <si>
    <t>培训支出</t>
  </si>
  <si>
    <t>208</t>
  </si>
  <si>
    <t>社会保障和就业支出</t>
  </si>
  <si>
    <t>20805</t>
  </si>
  <si>
    <t>行政事业单位养老支出</t>
  </si>
  <si>
    <t>2080501</t>
  </si>
  <si>
    <t>行政单位离退休</t>
  </si>
  <si>
    <t>2080505</t>
  </si>
  <si>
    <t>机关事业单位基本养老保险缴费支出</t>
  </si>
  <si>
    <t>210</t>
  </si>
  <si>
    <t>卫生健康支出</t>
  </si>
  <si>
    <t>21011</t>
  </si>
  <si>
    <t>行政事业单位医疗</t>
  </si>
  <si>
    <t>2101101</t>
  </si>
  <si>
    <t>行政单位医疗</t>
  </si>
  <si>
    <t>2101103</t>
  </si>
  <si>
    <t>公务员医疗补助</t>
  </si>
  <si>
    <t>2101199</t>
  </si>
  <si>
    <t>其他行政事业单位医疗支出</t>
  </si>
  <si>
    <t>221</t>
  </si>
  <si>
    <t>住房保障支出</t>
  </si>
  <si>
    <t>22102</t>
  </si>
  <si>
    <t>住房改革支出</t>
  </si>
  <si>
    <t>2210201</t>
  </si>
  <si>
    <t>住房公积金</t>
  </si>
  <si>
    <t>预算02-1表</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</si>
  <si>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</si>
  <si>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</si>
  <si>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</si>
  <si>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</si>
  <si>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</si>
  <si>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</si>
  <si>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</si>
  <si>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</si>
  <si>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</si>
  <si>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</si>
  <si>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</si>
  <si>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</si>
  <si>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</si>
  <si>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</si>
  <si>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</si>
  <si>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</si>
  <si>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</si>
  <si>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</si>
  <si>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</si>
  <si>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</si>
  <si>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</si>
  <si>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</si>
  <si>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</si>
  <si>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</si>
  <si>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</si>
  <si>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</si>
  <si>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</si>
  <si>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</si>
  <si>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</si>
  <si>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</si>
  <si>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</si>
  <si>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（二十六）债务付息支出</t>
  </si>
  <si>
    <t>二、年终结转结余</t>
  </si>
  <si>
    <t>预算02-2表</t>
  </si>
  <si>
    <t>部门预算支出功能分类科目</t>
  </si>
  <si>
    <t>人员经费</t>
  </si>
  <si>
    <t>公用经费</t>
  </si>
  <si>
    <t>合  计</t>
  </si>
  <si>
    <t>预算03表</t>
  </si>
  <si>
    <t>“三公”经费合计</t>
  </si>
  <si>
    <t>因公出国（境）费</t>
  </si>
  <si>
    <t>公务用车购置及运行费</t>
  </si>
  <si>
    <t>公务接待费</t>
  </si>
  <si>
    <t>公务用车购置费</t>
  </si>
  <si>
    <t>公务用车运行费</t>
  </si>
  <si>
    <t>注：此表为空；2025年部门无“三公”经费支出预算。</t>
  </si>
  <si>
    <t>预算04表</t>
  </si>
  <si>
    <t>主管部门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</si>
  <si>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</si>
  <si>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</si>
  <si>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</si>
  <si>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</si>
  <si>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</si>
  <si>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</si>
  <si>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</si>
  <si>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</si>
  <si>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</si>
  <si>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</si>
  <si>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</si>
  <si>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</si>
  <si>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</si>
  <si>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</si>
  <si>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</si>
  <si>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</si>
  <si>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</si>
  <si>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530121210000000001316</t>
  </si>
  <si>
    <t>行政人员工资支出</t>
  </si>
  <si>
    <t>30101</t>
  </si>
  <si>
    <t>基本工资</t>
  </si>
  <si>
    <t>30102</t>
  </si>
  <si>
    <t>津贴补贴</t>
  </si>
  <si>
    <t>30103</t>
  </si>
  <si>
    <t>奖金</t>
  </si>
  <si>
    <t>530121210000000001317</t>
  </si>
  <si>
    <t>社会保障缴费</t>
  </si>
  <si>
    <t>30108</t>
  </si>
  <si>
    <t>机关事业单位基本养老保险缴费</t>
  </si>
  <si>
    <t>30110</t>
  </si>
  <si>
    <t>职工基本医疗保险缴费</t>
  </si>
  <si>
    <t>30111</t>
  </si>
  <si>
    <t>公务员医疗补助缴费</t>
  </si>
  <si>
    <t>30112</t>
  </si>
  <si>
    <t>其他社会保障缴费</t>
  </si>
  <si>
    <t>530121210000000001318</t>
  </si>
  <si>
    <t>30113</t>
  </si>
  <si>
    <t>530121210000000001322</t>
  </si>
  <si>
    <t>公务交通补贴</t>
  </si>
  <si>
    <t>30239</t>
  </si>
  <si>
    <t>其他交通费用</t>
  </si>
  <si>
    <t>530121210000000001323</t>
  </si>
  <si>
    <t>工会经费</t>
  </si>
  <si>
    <t>30228</t>
  </si>
  <si>
    <t>530121210000000001324</t>
  </si>
  <si>
    <t>一般公用运转支出</t>
  </si>
  <si>
    <t>30201</t>
  </si>
  <si>
    <t>办公费</t>
  </si>
  <si>
    <t>30205</t>
  </si>
  <si>
    <t>水费</t>
  </si>
  <si>
    <t>30206</t>
  </si>
  <si>
    <t>电费</t>
  </si>
  <si>
    <t>30207</t>
  </si>
  <si>
    <t>邮电费</t>
  </si>
  <si>
    <t>30209</t>
  </si>
  <si>
    <t>物业管理费</t>
  </si>
  <si>
    <t>30211</t>
  </si>
  <si>
    <t>差旅费</t>
  </si>
  <si>
    <t>30213</t>
  </si>
  <si>
    <t>维修（护）费</t>
  </si>
  <si>
    <t>30216</t>
  </si>
  <si>
    <t>培训费</t>
  </si>
  <si>
    <t>30229</t>
  </si>
  <si>
    <t>福利费</t>
  </si>
  <si>
    <t>530121231100001244024</t>
  </si>
  <si>
    <t>离退休人员支出</t>
  </si>
  <si>
    <t>30305</t>
  </si>
  <si>
    <t>生活补助</t>
  </si>
  <si>
    <t>530121231100001444045</t>
  </si>
  <si>
    <t>行政人员绩效奖励</t>
  </si>
  <si>
    <t>530121231100001444047</t>
  </si>
  <si>
    <t>编外人员公用经费</t>
  </si>
  <si>
    <t>530121241100002230943</t>
  </si>
  <si>
    <t>其他人员支出</t>
  </si>
  <si>
    <t>30199</t>
  </si>
  <si>
    <t>其他工资福利支出</t>
  </si>
  <si>
    <t>预算05-1表</t>
  </si>
  <si>
    <t>项目分类</t>
  </si>
  <si>
    <t>项目单位</t>
  </si>
  <si>
    <t>经济科目编码</t>
  </si>
  <si>
    <t>经济科目名称</t>
  </si>
  <si>
    <t>本年拨款</t>
  </si>
  <si>
    <t>其中：本次下达</t>
  </si>
  <si>
    <t>事业发展类</t>
  </si>
  <si>
    <t>530121210000000001331</t>
  </si>
  <si>
    <t>工商联会议经费</t>
  </si>
  <si>
    <t>30215</t>
  </si>
  <si>
    <t>会议费</t>
  </si>
  <si>
    <t>530121210000000001333</t>
  </si>
  <si>
    <t>非公经济人士培训经费</t>
  </si>
  <si>
    <t>530121210000000001334</t>
  </si>
  <si>
    <t>基层组织建设经费</t>
  </si>
  <si>
    <t>530121210000000001337</t>
  </si>
  <si>
    <t>非公企业宣传经费</t>
  </si>
  <si>
    <t>530121241100002298218</t>
  </si>
  <si>
    <t>呈贡区商会协会行业总支部党建工作经费</t>
  </si>
  <si>
    <t>530121251100003733391</t>
  </si>
  <si>
    <t>促进民营企业发展服务工作经费</t>
  </si>
  <si>
    <t>530121251100003766142</t>
  </si>
  <si>
    <t>政企服务平台建设运营维护经费</t>
  </si>
  <si>
    <t>30227</t>
  </si>
  <si>
    <t>委托业务费</t>
  </si>
  <si>
    <t>530121241100003217566</t>
  </si>
  <si>
    <t>县区创业担保贷款创业服务补助经费（上年结转）</t>
  </si>
  <si>
    <t>预算05-2表</t>
  </si>
  <si>
    <t>项目年度绩效目标</t>
  </si>
  <si>
    <t>一级指标</t>
  </si>
  <si>
    <t>二级指标</t>
  </si>
  <si>
    <t>三级指标</t>
  </si>
  <si>
    <t>指标性质</t>
  </si>
  <si>
    <t>指标值</t>
  </si>
  <si>
    <t>度量单位</t>
  </si>
  <si>
    <t>指标属性</t>
  </si>
  <si>
    <t>指标内容</t>
  </si>
  <si>
    <t>政企服务平台建设运营，旨在直一步畅通政企沟通渠道，及时、方便、快捷实现惠企政策直通，企业信息直报，简化企业入会申请流程，同时不断优化营商环境，提升呈贡区工商联服务民营企业水平，推动非公有制经济健康发展和非公有制经济人士健康成长。</t>
  </si>
  <si>
    <t>产出指标</t>
  </si>
  <si>
    <t>质量指标</t>
  </si>
  <si>
    <t>政企服务平台设置栏目信息更新及时率</t>
  </si>
  <si>
    <t>&gt;=</t>
  </si>
  <si>
    <t>95</t>
  </si>
  <si>
    <t>%</t>
  </si>
  <si>
    <t>定量指标</t>
  </si>
  <si>
    <t>反映政企服务平台质量及运行情况。</t>
  </si>
  <si>
    <t>政企服务平台建设验收合格率</t>
  </si>
  <si>
    <t>=</t>
  </si>
  <si>
    <t>100</t>
  </si>
  <si>
    <t>反映政企服务平台建设质量及运行情况。</t>
  </si>
  <si>
    <t>时效指标</t>
  </si>
  <si>
    <t>政企服务平台建设按时完成率</t>
  </si>
  <si>
    <t>反映政企服务平台建设完成交付情况。</t>
  </si>
  <si>
    <t>成本指标</t>
  </si>
  <si>
    <t>经济成本指标</t>
  </si>
  <si>
    <t>9900.00</t>
  </si>
  <si>
    <t>元</t>
  </si>
  <si>
    <t>反映政企服务平台建设成本控制情况。</t>
  </si>
  <si>
    <t>效益指标</t>
  </si>
  <si>
    <t>社会效益</t>
  </si>
  <si>
    <t>提升工商联服务民营企业水平</t>
  </si>
  <si>
    <t>反映政企服务平台建设是否较好地为民营企业提供服务。</t>
  </si>
  <si>
    <t>满意度指标</t>
  </si>
  <si>
    <t>服务对象满意度</t>
  </si>
  <si>
    <t>使用人员满意度</t>
  </si>
  <si>
    <t>反映使用对象对政企服务平台使用的满意度。</t>
  </si>
  <si>
    <t>认真做好昆明市呈贡区工商业联合会依据部门职责职能召开的各类会议准备、组织和服务工作。</t>
  </si>
  <si>
    <t>数量指标</t>
  </si>
  <si>
    <t>组织召开区工商联各类会议次数</t>
  </si>
  <si>
    <t>1.00</t>
  </si>
  <si>
    <t>次</t>
  </si>
  <si>
    <t>完成不少于1次。</t>
  </si>
  <si>
    <t>组织召开区工商联各类会议天数</t>
  </si>
  <si>
    <t>0.5</t>
  </si>
  <si>
    <t>天</t>
  </si>
  <si>
    <t>完成不少于0.5天。</t>
  </si>
  <si>
    <t>参加区工商联各类会议人次</t>
  </si>
  <si>
    <t>人次</t>
  </si>
  <si>
    <t>参加会议人次不少于100人次。</t>
  </si>
  <si>
    <t>是否纳入年度计划</t>
  </si>
  <si>
    <t>是</t>
  </si>
  <si>
    <t>是/否</t>
  </si>
  <si>
    <t>定性指标</t>
  </si>
  <si>
    <t>组织召开的区工商联各类会议纳入部门年度工作计划。</t>
  </si>
  <si>
    <t>10000</t>
  </si>
  <si>
    <t>组织召开区工商联各类会议涉及的会议室租金、会议材料印刷费等费用支出共计10000元。</t>
  </si>
  <si>
    <t>会议服务保障率</t>
  </si>
  <si>
    <t>反映部门服务保障会议水平达100%。</t>
  </si>
  <si>
    <t>参会人员满意度</t>
  </si>
  <si>
    <t>反映参会人员对组织召开会议的满意度，参会人员满意度=（参会人员人数/问卷调查人数）*100%。</t>
  </si>
  <si>
    <t>做好2025年度非公企业政策宣传服务工作，教育引导非公企业向“两个健康”健康发展。</t>
  </si>
  <si>
    <t>非公企业数量</t>
  </si>
  <si>
    <t>25</t>
  </si>
  <si>
    <t>户</t>
  </si>
  <si>
    <t>反映订阅报刊杂志的非公企业数量，非公企业数以最终数据为准。</t>
  </si>
  <si>
    <t>订阅报刊杂志及时率</t>
  </si>
  <si>
    <t>完成此项工作及时率达100%。</t>
  </si>
  <si>
    <t>200</t>
  </si>
  <si>
    <t>元/户</t>
  </si>
  <si>
    <t>非公企业宣传经费5000元，200元/户×25户=5000元（标准和非公企业数以最终数据为准）测算。</t>
  </si>
  <si>
    <t>宣传内容知晓率</t>
  </si>
  <si>
    <t>90</t>
  </si>
  <si>
    <t>反映对宣传内容的知晓程度为90%。</t>
  </si>
  <si>
    <t>宣传对象满意度</t>
  </si>
  <si>
    <t>反映宣传对象对部门宣传工作的满意度。宣传对象满意度=（宣传满意人数/问卷调查人数）*100%。</t>
  </si>
  <si>
    <t>组织非公有制经济人士、执委、商会会长及会员企业代表开展1次省外理想信念教育实践培训，旨在引导非公有制经济人士加强自我学习、自我教育、自我提升，学习贯彻党和国家的方针政策，有效地帮助非公有制经济人士开阔视野、提高经营和管理水平，切实把广大非公有制经济人士的思想认识统一到中央、省、市、区委的决策部署上来。</t>
  </si>
  <si>
    <t>组织培训期数</t>
  </si>
  <si>
    <t>期</t>
  </si>
  <si>
    <t>完成不少于1期的非公经济人士理想信念教育实践培训。</t>
  </si>
  <si>
    <t>培训参加人次</t>
  </si>
  <si>
    <t>50</t>
  </si>
  <si>
    <t>完成不少于50人次参加的非公经济人士理想信念教育实践培训。</t>
  </si>
  <si>
    <t>培训人员合格率</t>
  </si>
  <si>
    <t>参加培训人员必须严格按照培训管理相关规定完成培训，合格率达到100%。</t>
  </si>
  <si>
    <t>培训出勤率</t>
  </si>
  <si>
    <t>参加培训人员必须严格按照培训管理相关规定完成培训，出勤率达到100%。</t>
  </si>
  <si>
    <t>120500.00</t>
  </si>
  <si>
    <t>非公经济人士培训经费12.05万元，其中：培训费7.05万元，综合定额标准550元/人.天，主要包含：住宿费、伙食费、培训资料等费用支出；2.师资费5万元（1万元/天×5天=5万元）。</t>
  </si>
  <si>
    <t>可持续影响</t>
  </si>
  <si>
    <t>对工商联工作的可持续性影响</t>
  </si>
  <si>
    <t>分</t>
  </si>
  <si>
    <t>根据培训对工商联工作的可持续影响打分，平均分须达到90分以上。</t>
  </si>
  <si>
    <t>参训人员满意度</t>
  </si>
  <si>
    <t>95%以上培训对象对培训工作的测评结果为满意。
参训人员满意度=（对培训整体满意的参训人数/参训总人数）*100%</t>
  </si>
  <si>
    <t>进一步夯实“两新”党组织党建工作，提升“两新”党建工作水平，确保党建工作经费保障到位。</t>
  </si>
  <si>
    <t>呈贡区商会协会行业总支部、党支部党建工作经费</t>
  </si>
  <si>
    <t>24600</t>
  </si>
  <si>
    <t>依据“两新”组织党建工作经费5000元/个/年；“两新”党员教育活动经费300元/人/年；“两新”党组织书记工作津贴100元/人/月标准测算。</t>
  </si>
  <si>
    <t>党建工作经费的拨付使用是否符合相关规定</t>
  </si>
  <si>
    <t>反映党建工作经费规范使用情况。</t>
  </si>
  <si>
    <t>政策知晓率</t>
  </si>
  <si>
    <t>反映党的政策知晓情况，政策知晓率=调查中政策知晓人数/调查总人数×100%。</t>
  </si>
  <si>
    <t>受益对象满意度</t>
  </si>
  <si>
    <t>98</t>
  </si>
  <si>
    <t>反映党总支、党支部开展党员教育培训及支部活动情况。</t>
  </si>
  <si>
    <t>充分发挥区委、区政府和民营经济组织间的桥梁纽带作用，协助区委、区政府开展促进民营经济组织发展的各项服务工作。</t>
  </si>
  <si>
    <t>组织开展呈贡企业家日活动</t>
  </si>
  <si>
    <t>组织开展“呈贡企业家日”活动不少于1场。</t>
  </si>
  <si>
    <t>保障日常运转及促进民营企业发展服务工作</t>
  </si>
  <si>
    <t>有效保障日常运转及促进民营企业发展服务工作。</t>
  </si>
  <si>
    <t>完成工作时效</t>
  </si>
  <si>
    <t>&lt;=</t>
  </si>
  <si>
    <t>1-12</t>
  </si>
  <si>
    <t>月</t>
  </si>
  <si>
    <t>依据工作要求，在工作计划内完成。</t>
  </si>
  <si>
    <t>万元</t>
  </si>
  <si>
    <t>保障部门日常运转和促进民菅企业发展服务工作发生的费用支出，不超出年度财政预算支出。</t>
  </si>
  <si>
    <t>反映工商联协助区委、区政府开展促进民营经济组织发展的各项服务工作水平。</t>
  </si>
  <si>
    <t>受益人员及企业满意度</t>
  </si>
  <si>
    <t>反映受益人员及企业满意度。</t>
  </si>
  <si>
    <t>在财政核定的预算资金范围内，核拨基层组织建设经费，指导基层组织正常有序开展各项工作，确保基层组织工作高效运转，为促进地方经济发展、服务会员企业、维护行业权益发挥积极作用。</t>
  </si>
  <si>
    <t>核拨经费基层组织数量</t>
  </si>
  <si>
    <t>个</t>
  </si>
  <si>
    <t>反映核拨基层组织建设经费基层组织数量（以最终拨付数据为准）。</t>
  </si>
  <si>
    <t>2000-5000</t>
  </si>
  <si>
    <t>元/个</t>
  </si>
  <si>
    <t>反映核拨基层组织建设经费标准（以最终拨付数据为准）。</t>
  </si>
  <si>
    <t>充分发挥基层组织作用</t>
  </si>
  <si>
    <t>加强基层组织建设，充分发挥基层组织作用</t>
  </si>
  <si>
    <t>基层组织开展日常工作、活动情况。</t>
  </si>
  <si>
    <t>县区创业担保贷款创业服务补助经费      （上年结转）</t>
  </si>
  <si>
    <t>1.按照2023年通过“贷免扶补”政策扶持1858人、个人创业担保贷款及小微企业贷款政策扶持2420人（户）成功创业的目标任务，根据《云南省就业补助资金管理办法》（云财规〔2018〕2号）规定，每帮助一人成功创业给予700元、500元的工作经费补助。
2.通过“贷免扶补”吸纳就业资金实现带动就业。</t>
  </si>
  <si>
    <t>2023年贷免扶补扶持创业人数</t>
  </si>
  <si>
    <t>人</t>
  </si>
  <si>
    <t>反映2023年贷免扶补扶持创业人数。</t>
  </si>
  <si>
    <t>发放贷免扶补贷款还款率</t>
  </si>
  <si>
    <t>反映发放贷免扶补贷款还款情况。</t>
  </si>
  <si>
    <t>2023年度个人创业担保贷款70%创业服务补助经费300元；2023年度贷免扶补70%创业服务补助经费2400元。</t>
  </si>
  <si>
    <t>2023年贷免扶补贷款帮助人数</t>
  </si>
  <si>
    <t>被扶持对象满意度</t>
  </si>
  <si>
    <t>反映被扶持对象满意度。</t>
  </si>
  <si>
    <t>预算06表</t>
  </si>
  <si>
    <t>政府性基金预算支出预算表</t>
  </si>
  <si>
    <t>单位名称：昆明市发展和改革委员会</t>
  </si>
  <si>
    <t>政府性基金预算支出</t>
  </si>
  <si>
    <t>注：此表为空；2025年部门无政府性基金预算支出。</t>
  </si>
  <si>
    <t>预算07表</t>
  </si>
  <si>
    <t>预算项目</t>
  </si>
  <si>
    <t>采购项目</t>
  </si>
  <si>
    <t>采购品目</t>
  </si>
  <si>
    <t>计量
单位</t>
  </si>
  <si>
    <t>数量</t>
  </si>
  <si>
    <t>面向中小企业预留资金</t>
  </si>
  <si>
    <t>政府性基金</t>
  </si>
  <si>
    <t>国有资本经营收益</t>
  </si>
  <si>
    <t>财政专户管理的收入</t>
  </si>
  <si>
    <t>单位自筹</t>
  </si>
  <si>
    <t>备注：当面向中小企业预留资金大于合计时，面向中小企业预留资金为三年预计数。</t>
  </si>
  <si>
    <t>注：此表为空；2025年部门无政府采购预算。</t>
  </si>
  <si>
    <t>预算08表</t>
  </si>
  <si>
    <t>政府购买服务项目</t>
  </si>
  <si>
    <t>政府购买服务指导性目录代码</t>
  </si>
  <si>
    <t>基本支出/项目支出</t>
  </si>
  <si>
    <t>所属服务类别</t>
  </si>
  <si>
    <t>所属服务领域</t>
  </si>
  <si>
    <t>购买内容简述</t>
  </si>
  <si>
    <t>政企服务平台建设运营维护项目</t>
  </si>
  <si>
    <t>B1001 机关信息系统开发与维护服务</t>
  </si>
  <si>
    <t>B 政府履职辅助性服务</t>
  </si>
  <si>
    <t>在昆明市呈贡区工商业联合会指导监督下完成政企服务平台建设运营维护工作。通过政企服务平台建设，进一步畅通政企沟通渠道，及时、方便、快捷实现惠企政策直通，企业信息直报，简化企业入会申请流程，同时不断优化营商环境，提升工商联服务民营企业水平，推动非公有制经济健康发展和非公有制经济人士健康成长。</t>
  </si>
  <si>
    <t>预算09-1表</t>
  </si>
  <si>
    <t>单位名称（项目）</t>
  </si>
  <si>
    <t>地区</t>
  </si>
  <si>
    <t>盘龙区</t>
  </si>
  <si>
    <t>五华区</t>
  </si>
  <si>
    <t>西山区</t>
  </si>
  <si>
    <t>官渡区</t>
  </si>
  <si>
    <t>呈贡区</t>
  </si>
  <si>
    <t>晋宁区</t>
  </si>
  <si>
    <t>东川区</t>
  </si>
  <si>
    <t>富民县</t>
  </si>
  <si>
    <t>宜良县</t>
  </si>
  <si>
    <t>石林县</t>
  </si>
  <si>
    <t>禄劝县</t>
  </si>
  <si>
    <t>寻甸县</t>
  </si>
  <si>
    <t>高新区</t>
  </si>
  <si>
    <t>滇池旅游度假区</t>
  </si>
  <si>
    <t>阳宗海管委会</t>
  </si>
  <si>
    <t>滇中新区</t>
  </si>
  <si>
    <t>安宁市</t>
  </si>
  <si>
    <t>经开区</t>
  </si>
  <si>
    <t>嵩明县</t>
  </si>
  <si>
    <t>磨憨经济合作区</t>
  </si>
  <si>
    <t>注：此表为空；2025年部门无对下转移支付预算。</t>
  </si>
  <si>
    <t>预算09-2表</t>
  </si>
  <si>
    <t>注：此表为空；2025年部门无对下转移支付预算，无对下转移支付绩效目标。</t>
  </si>
  <si>
    <t xml:space="preserve">预算10表
</t>
  </si>
  <si>
    <t>资产类别</t>
  </si>
  <si>
    <t>资产分类代码.名称</t>
  </si>
  <si>
    <t>资产名称</t>
  </si>
  <si>
    <t>计量单位</t>
  </si>
  <si>
    <t>财政部门批复数（元）</t>
  </si>
  <si>
    <t>单价</t>
  </si>
  <si>
    <t>金额</t>
  </si>
  <si>
    <t>注：此表为空；2025年部门无新增资产配置预算。</t>
  </si>
  <si>
    <t>预算11表</t>
  </si>
  <si>
    <t>上级补助</t>
  </si>
  <si>
    <t>注：此表为空；2025年部门无上级转移支付补助项目支出预算。</t>
  </si>
  <si>
    <t>预算12表</t>
  </si>
  <si>
    <t>项目级次</t>
  </si>
  <si>
    <t>313 事业发展类</t>
  </si>
  <si>
    <t>本级</t>
  </si>
  <si>
    <t>省级</t>
  </si>
  <si>
    <t/>
  </si>
  <si>
    <t>注：“县区创业担保贷款创业服务补助经费”为上年结转项目，该项目2025年实施完成支付，故2026-2027年无数据。</t>
  </si>
  <si>
    <t>预算13表</t>
  </si>
  <si>
    <t>部门编码</t>
  </si>
  <si>
    <t>部门名称</t>
  </si>
  <si>
    <t>内容</t>
  </si>
  <si>
    <t>说明</t>
  </si>
  <si>
    <t>部门总体目标</t>
  </si>
  <si>
    <t>部门职责</t>
  </si>
  <si>
    <t>1.以中华人民共和国宪法为根本活动准则，贯彻落实中国工商业联合会章程，按照法律法规和中国工商业联合会章程开展工作。
2.开展理想信念教育，引导非公有制经济人士加强自我学习、自我教育、自我提升，学习贯彻党和国家的方针政策，践行社会主义核心价值观，自觉做爱国敬业、守法经营、创业创新、回报社会的表率。
3.引导非公有制经济人士自觉把自身企业的发展与国家的发展结合起来，把个人富裕与全体人民的共同富裕结合起来，把遵循市场法则与发扬社会主义道德结合起来，弘扬中华传统美德，弘扬时代新风，树立义利兼顾、以义为先理念，自觉投身光彩事业、精准扶贫行动和其他社会公益慈善事业，积极履行社会责任。
4.按照上级和同级党组织安排参与非公有制企业党建工作，推动成立行业性或区域性党组织，引导非公有制经济人士支持企业党建工作、在企业建立工会等群团组织，并为其开展活动、发挥作用提供帮助，加强企业文化建设。
5.围绕贯彻落实党的路线方针政策，开展调查研究，参与呈贡区有关政策、法律法规的制定，协助推动落实有关政策措施，促进形成有利于非公有制经济发展的政策环境、法治环境、市场环境、社会环境。
6.密切同非公有制经济人士的联系，深入了解他们的意愿和要求，向区委和政府提出相关意见和建议。
7.畅通非公有制经济代表人士有序参与政治生活和社会事务的渠道，帮助其提高议政建言水平，积极反映社情民意。
8.组织非公有制企业参与实施区域协调发展战略，为地方经济建设服务，促进城乡、区域统筹协调发展。
9.按照思想政治强、行业代表性强、参政议政能力强、社会信誉好的标准，做好非公有制经济代表人士的发现、培养、推荐和管理工作。宣传和表彰他们中的先进典型，弘扬优秀企业家精神，注重对年轻一代非公有制经济人士的教育培养。
10.积极探索建立适应社会主义市场经济要求的服务载体和机制，为非公有制企业提供政策咨询、信息、法律、投融资、技术、人才等方面服务。
11.引导非公有制企业贯彻新发展理念，建立完善现代企业制度，加强自主创新，加快转型升级和提质增效。
12.引导非公有制企业和非公有制经济人士依法诚信经营，了解反映非公有制企业和非公有制经济人士诉求，帮助其依法维护合法权益，参与经济纠纷的调解、仲裁。
13.履行社会团体业务主管单位职责，对街道商会、异地（行业）商会进行指导、引导和服务。                                                                                                                                 14.完成区委、区政府交办的其他任务。</t>
  </si>
  <si>
    <t>根据三定方案归纳</t>
  </si>
  <si>
    <t>1.依法加强会产管理和保护；加强和改进非公有制经济人士思想政治工作。                                                                                                                                                      2.参与政治协商，发挥民主监督作用，积极参政议政。                                                                                                                                                                                     3.协助政府管理和服务非公有制经济；反映非公有制经济人士利益诉求，维护其合法权益。                                                                                                                                             4.促进行业协会改革发展；参与协调劳动关系，协同社会管理，促进社会和谐稳定；参与经济纠纷的调解、仲裁。</t>
  </si>
  <si>
    <t>根据部门职责，中长期规划，各级党委，各级政府要求归纳</t>
  </si>
  <si>
    <t>部门年度目标</t>
  </si>
  <si>
    <t>1.突出政治引领，做好新时代民营经济统战工作。
2.强化商会党建抓手，发挥政治引领作用。
3.深化理想信念教育，服务引导民营企业家健康成长。
4.加大宣传工作力度，强化示范引领和舆论引导。
5.发挥法律服务平台功能，推动构建法治化营商环境。
6.发挥桥梁纽带作用，推动构建亲清新型政商关系。
7.深化经济服务，推动民营经济高质量发展。</t>
  </si>
  <si>
    <t>部门年度重点工作任务对应的目标或措施预计的产出和效果，每项工作任务都有明确的一项或几项目标。</t>
  </si>
  <si>
    <t>二、部门年度重点工作任务</t>
  </si>
  <si>
    <t>部门职能职责</t>
  </si>
  <si>
    <t>主要内容</t>
  </si>
  <si>
    <t>对应项目</t>
  </si>
  <si>
    <t>预算申报金额（元）</t>
  </si>
  <si>
    <t>总额</t>
  </si>
  <si>
    <t>财政拨款</t>
  </si>
  <si>
    <t>其他资金</t>
  </si>
  <si>
    <t>1.加强机关自身品牌建设；2.加强服务企业品牌建设；3.加强亲清统一新型政商关系服务品牌；4.加强招商引资品牌建设。</t>
  </si>
  <si>
    <t>基本支出；非公经济人士培训经费；非公企业宣传经费；基层组织建设经费；工商联会议经费；促进民营企业发展服务工作经费；政企服务平台建设维护运营经费；呈贡区商会协会行业总支部党建工作经费；县区创业担保贷款创业服务补助经费。</t>
  </si>
  <si>
    <t>三、部门整体支出绩效指标</t>
  </si>
  <si>
    <t>绩效指标</t>
  </si>
  <si>
    <t>评（扣）分标准</t>
  </si>
  <si>
    <t>绩效指标设定依据及指标值数据来源</t>
  </si>
  <si>
    <t xml:space="preserve">二级指标 </t>
  </si>
  <si>
    <t>未组织开展培训扣5分。</t>
  </si>
  <si>
    <t>依据部门培训工作安排及相关工作文件设定。</t>
  </si>
  <si>
    <t>此项不作为评（扣）分项。</t>
  </si>
  <si>
    <t>依据部门宣传工作要求设定。</t>
  </si>
  <si>
    <t>依据部门年度工作安排设定。</t>
  </si>
  <si>
    <t>组织召开区工商联各类会议小于1次扣0.1分。</t>
  </si>
  <si>
    <t>依据部门工作安排设定。</t>
  </si>
  <si>
    <t>组织召开区工商联各类会议小于0.5天扣0.1分</t>
  </si>
  <si>
    <t>参加区工商联各类会议人次小于100人次，每一人次扣0.01分。</t>
  </si>
  <si>
    <t>此项来作为评（扣）分项。</t>
  </si>
  <si>
    <t>依据部门工作要求设定。</t>
  </si>
  <si>
    <t>24600.00</t>
  </si>
  <si>
    <t>依据中共昆明市呈贡区委办公室印发《关于加强新形势下呈贡区基层党建工作的实施意见》的通知设定。</t>
  </si>
  <si>
    <t>依据完成2023年贷免扶补工作任务数设定。</t>
  </si>
  <si>
    <t>组织开展培训班的参训人员合格率为100%，每一人次不合格扣0.1分。</t>
  </si>
  <si>
    <t>组织开展培训班的参训人员出勤率为100%，每一人次旷课一次扣0.1分。</t>
  </si>
  <si>
    <t>未经批准召开的会议，每一次扣2分。</t>
  </si>
  <si>
    <t>小于90%，每低于5%扣5分。</t>
  </si>
  <si>
    <t>小于95%的，每小于5%扣1分。</t>
  </si>
  <si>
    <t>依据部门相关工作要求设定。</t>
  </si>
  <si>
    <t>按签订合同约定条款，政企服务平台建设验收不合格扣5分。</t>
  </si>
  <si>
    <t>依据签订合同相关条款设定。</t>
  </si>
  <si>
    <t>党建工作经费拨付使用不符合相关规定扣5分。</t>
  </si>
  <si>
    <t>依据《关于印发中共昆明市呈贡区基层党组织建设工作经费使用管理规定的通知》设定。</t>
  </si>
  <si>
    <t>小于100%，每低于5%扣1分。</t>
  </si>
  <si>
    <t>根据部门宣传工作要求设定。</t>
  </si>
  <si>
    <t>未按时完成工作扣20分。</t>
  </si>
  <si>
    <t>未按时完成政企服务平台建设扣5分。</t>
  </si>
  <si>
    <t>96</t>
  </si>
  <si>
    <t>低于96%，每低于5%扣1分。</t>
  </si>
  <si>
    <t>依据承办贷免扶补贷款业务银行反馈信息设定。</t>
  </si>
  <si>
    <t>275400.00</t>
  </si>
  <si>
    <t>呈贡区工商联开展各项工作项目经费。</t>
  </si>
  <si>
    <t>2700</t>
  </si>
  <si>
    <t>依据（昆明市创业担保贷款2023年度70%及2019年度30%补助经费分配明细表》设定。</t>
  </si>
  <si>
    <t>经济效益</t>
  </si>
  <si>
    <t>小于90%的，每小于5%扣0.5分。</t>
  </si>
  <si>
    <t>依据调查对象反馈信息设定。</t>
  </si>
  <si>
    <t>每低于5%扣1分。</t>
  </si>
  <si>
    <t>加强基层组织建设，充分发挥基层组织作用。</t>
  </si>
  <si>
    <t>依据调查情况设定。</t>
  </si>
  <si>
    <t>未服务保障的会议，每一次扣2分。</t>
  </si>
  <si>
    <t>依据参会人员反馈信息设定。</t>
  </si>
  <si>
    <t>依据政企服务平台服务对象反馈信息设定。</t>
  </si>
  <si>
    <t>小于95%的，每低于5%扣0.1分。</t>
  </si>
  <si>
    <t>小于98%的，每低于5%扣0.1分。</t>
  </si>
  <si>
    <t>依据党总支、党支部党建活动方案及通知设定。</t>
  </si>
  <si>
    <t>反映2023年贷免扶补贷款帮助人数。</t>
  </si>
  <si>
    <t>生态效益</t>
  </si>
  <si>
    <t>90分以下，每低于5分扣1分。</t>
  </si>
  <si>
    <t>依据参训人员对组织开展培训情况反馈信息设定。</t>
  </si>
  <si>
    <t>未正常开展工作及活动1次扣1分。</t>
  </si>
  <si>
    <t>依据基层组织工作文件及活动方案设定。</t>
  </si>
  <si>
    <t>参会人员满意度小于95%的，每少5%扣1分。</t>
  </si>
  <si>
    <t>依据使用人员对政企服务平台使用情况反馈信息设定。</t>
  </si>
  <si>
    <t>低于90%，每低于5%扣1分。</t>
  </si>
  <si>
    <t>依据被扶持对象反馈信息设定。</t>
  </si>
</sst>
</file>

<file path=xl/styles.xml><?xml version="1.0" encoding="utf-8"?>
<styleSheet xmlns="http://schemas.openxmlformats.org/spreadsheetml/2006/main">
  <numFmts count="9">
    <numFmt numFmtId="42" formatCode="_ &quot;￥&quot;* #,##0_ ;_ &quot;￥&quot;* \-#,##0_ ;_ &quot;￥&quot;* &quot;-&quot;_ ;_ @_ "/>
    <numFmt numFmtId="176" formatCode="hh:mm:ss"/>
    <numFmt numFmtId="44" formatCode="_ &quot;￥&quot;* #,##0.00_ ;_ &quot;￥&quot;* \-#,##0.00_ ;_ &quot;￥&quot;* &quot;-&quot;??_ ;_ @_ "/>
    <numFmt numFmtId="41" formatCode="_ * #,##0_ ;_ * \-#,##0_ ;_ * &quot;-&quot;_ ;_ @_ "/>
    <numFmt numFmtId="177" formatCode="yyyy/mm/dd\ hh:mm:ss"/>
    <numFmt numFmtId="43" formatCode="_ * #,##0.00_ ;_ * \-#,##0.00_ ;_ * &quot;-&quot;??_ ;_ @_ "/>
    <numFmt numFmtId="178" formatCode="yyyy/mm/dd"/>
    <numFmt numFmtId="179" formatCode="#,##0.00;\-#,##0.00;;@"/>
    <numFmt numFmtId="180" formatCode="#,##0;\-#,##0;;@"/>
  </numFmts>
  <fonts count="42">
    <font>
      <sz val="11"/>
      <color theme="1"/>
      <name val="宋体"/>
      <charset val="134"/>
      <scheme val="minor"/>
    </font>
    <font>
      <b/>
      <sz val="24"/>
      <color rgb="FF000000"/>
      <name val="宋体"/>
      <charset val="134"/>
    </font>
    <font>
      <sz val="9"/>
      <color rgb="FF000000"/>
      <name val="宋体"/>
      <charset val="134"/>
    </font>
    <font>
      <sz val="10"/>
      <color rgb="FF000000"/>
      <name val="宋体"/>
      <charset val="134"/>
    </font>
    <font>
      <b/>
      <sz val="10"/>
      <color rgb="FF000000"/>
      <name val="宋体"/>
      <charset val="134"/>
    </font>
    <font>
      <sz val="11"/>
      <color rgb="FF000000"/>
      <name val="宋体"/>
      <charset val="134"/>
    </font>
    <font>
      <b/>
      <sz val="11"/>
      <color rgb="FF000000"/>
      <name val="宋体"/>
      <charset val="134"/>
    </font>
    <font>
      <sz val="12"/>
      <color rgb="FF000000"/>
      <name val="宋体"/>
      <charset val="134"/>
    </font>
    <font>
      <sz val="9"/>
      <name val="宋体"/>
      <charset val="134"/>
    </font>
    <font>
      <b/>
      <sz val="23"/>
      <color rgb="FF000000"/>
      <name val="宋体"/>
      <charset val="134"/>
    </font>
    <font>
      <sz val="9"/>
      <color theme="1"/>
      <name val="宋体"/>
      <charset val="134"/>
    </font>
    <font>
      <sz val="9"/>
      <color theme="1"/>
      <name val="宋体"/>
      <charset val="134"/>
      <scheme val="minor"/>
    </font>
    <font>
      <sz val="10"/>
      <color rgb="FF000000"/>
      <name val="Arial"/>
      <charset val="134"/>
    </font>
    <font>
      <b/>
      <sz val="23.95"/>
      <color rgb="FF000000"/>
      <name val="宋体"/>
      <charset val="134"/>
    </font>
    <font>
      <b/>
      <sz val="22"/>
      <color rgb="FF000000"/>
      <name val="宋体"/>
      <charset val="134"/>
    </font>
    <font>
      <sz val="10"/>
      <color rgb="FFFFFFFF"/>
      <name val="宋体"/>
      <charset val="134"/>
    </font>
    <font>
      <b/>
      <sz val="21"/>
      <color rgb="FF000000"/>
      <name val="宋体"/>
      <charset val="134"/>
    </font>
    <font>
      <b/>
      <sz val="18"/>
      <color rgb="FF000000"/>
      <name val="宋体"/>
      <charset val="134"/>
    </font>
    <font>
      <sz val="9.75"/>
      <color rgb="FF000000"/>
      <name val="SimSun"/>
      <charset val="134"/>
    </font>
    <font>
      <b/>
      <sz val="9"/>
      <color rgb="FF000000"/>
      <name val="宋体"/>
      <charset val="134"/>
    </font>
    <font>
      <b/>
      <sz val="9"/>
      <color theme="1"/>
      <name val="宋体"/>
      <charset val="134"/>
    </font>
    <font>
      <sz val="11"/>
      <color theme="0"/>
      <name val="宋体"/>
      <charset val="0"/>
      <scheme val="minor"/>
    </font>
    <font>
      <sz val="11"/>
      <color theme="1"/>
      <name val="宋体"/>
      <charset val="0"/>
      <scheme val="minor"/>
    </font>
    <font>
      <i/>
      <sz val="11"/>
      <color rgb="FF7F7F7F"/>
      <name val="宋体"/>
      <charset val="0"/>
      <scheme val="minor"/>
    </font>
    <font>
      <sz val="11"/>
      <color rgb="FF3F3F76"/>
      <name val="宋体"/>
      <charset val="0"/>
      <scheme val="minor"/>
    </font>
    <font>
      <sz val="11"/>
      <color rgb="FF9C6500"/>
      <name val="宋体"/>
      <charset val="0"/>
      <scheme val="minor"/>
    </font>
    <font>
      <b/>
      <sz val="18"/>
      <color theme="3"/>
      <name val="宋体"/>
      <charset val="134"/>
      <scheme val="minor"/>
    </font>
    <font>
      <sz val="11"/>
      <color rgb="FF9C0006"/>
      <name val="宋体"/>
      <charset val="0"/>
      <scheme val="minor"/>
    </font>
    <font>
      <u/>
      <sz val="11"/>
      <color rgb="FF0000FF"/>
      <name val="宋体"/>
      <charset val="0"/>
      <scheme val="minor"/>
    </font>
    <font>
      <sz val="11"/>
      <color rgb="FFFF0000"/>
      <name val="宋体"/>
      <charset val="0"/>
      <scheme val="minor"/>
    </font>
    <font>
      <b/>
      <sz val="11"/>
      <color theme="3"/>
      <name val="宋体"/>
      <charset val="134"/>
      <scheme val="minor"/>
    </font>
    <font>
      <u/>
      <sz val="11"/>
      <color rgb="FF800080"/>
      <name val="宋体"/>
      <charset val="0"/>
      <scheme val="minor"/>
    </font>
    <font>
      <sz val="12"/>
      <name val="宋体"/>
      <charset val="134"/>
    </font>
    <font>
      <b/>
      <sz val="15"/>
      <color theme="3"/>
      <name val="宋体"/>
      <charset val="134"/>
      <scheme val="minor"/>
    </font>
    <font>
      <b/>
      <sz val="13"/>
      <color theme="3"/>
      <name val="宋体"/>
      <charset val="134"/>
      <scheme val="minor"/>
    </font>
    <font>
      <sz val="11"/>
      <color rgb="FF006100"/>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name val="宋体"/>
      <charset val="134"/>
    </font>
  </fonts>
  <fills count="35">
    <fill>
      <patternFill patternType="none"/>
    </fill>
    <fill>
      <patternFill patternType="gray125"/>
    </fill>
    <fill>
      <patternFill patternType="solid">
        <fgColor rgb="FFFFFFFF"/>
        <bgColor indexed="64"/>
      </patternFill>
    </fill>
    <fill>
      <patternFill patternType="solid">
        <fgColor rgb="FFDBEEF4"/>
        <bgColor indexed="64"/>
      </patternFill>
    </fill>
    <fill>
      <patternFill patternType="solid">
        <fgColor theme="7"/>
        <bgColor indexed="64"/>
      </patternFill>
    </fill>
    <fill>
      <patternFill patternType="solid">
        <fgColor rgb="FFFFFFCC"/>
        <bgColor indexed="64"/>
      </patternFill>
    </fill>
    <fill>
      <patternFill patternType="solid">
        <fgColor theme="6" tint="0.799981688894314"/>
        <bgColor indexed="64"/>
      </patternFill>
    </fill>
    <fill>
      <patternFill patternType="solid">
        <fgColor theme="4" tint="0.599993896298105"/>
        <bgColor indexed="64"/>
      </patternFill>
    </fill>
    <fill>
      <patternFill patternType="solid">
        <fgColor rgb="FFFFCC99"/>
        <bgColor indexed="64"/>
      </patternFill>
    </fill>
    <fill>
      <patternFill patternType="solid">
        <fgColor theme="5" tint="0.799981688894314"/>
        <bgColor indexed="64"/>
      </patternFill>
    </fill>
    <fill>
      <patternFill patternType="solid">
        <fgColor rgb="FFFFEB9C"/>
        <bgColor indexed="64"/>
      </patternFill>
    </fill>
    <fill>
      <patternFill patternType="solid">
        <fgColor theme="9" tint="0.799981688894314"/>
        <bgColor indexed="64"/>
      </patternFill>
    </fill>
    <fill>
      <patternFill patternType="solid">
        <fgColor theme="6" tint="0.599993896298105"/>
        <bgColor indexed="64"/>
      </patternFill>
    </fill>
    <fill>
      <patternFill patternType="solid">
        <fgColor theme="5"/>
        <bgColor indexed="64"/>
      </patternFill>
    </fill>
    <fill>
      <patternFill patternType="solid">
        <fgColor rgb="FFFFC7CE"/>
        <bgColor indexed="64"/>
      </patternFill>
    </fill>
    <fill>
      <patternFill patternType="solid">
        <fgColor theme="7" tint="0.599993896298105"/>
        <bgColor indexed="64"/>
      </patternFill>
    </fill>
    <fill>
      <patternFill patternType="solid">
        <fgColor theme="6"/>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399975585192419"/>
        <bgColor indexed="64"/>
      </patternFill>
    </fill>
    <fill>
      <patternFill patternType="solid">
        <fgColor theme="8" tint="0.399975585192419"/>
        <bgColor indexed="64"/>
      </patternFill>
    </fill>
    <fill>
      <patternFill patternType="solid">
        <fgColor theme="4" tint="0.799981688894314"/>
        <bgColor indexed="64"/>
      </patternFill>
    </fill>
    <fill>
      <patternFill patternType="solid">
        <fgColor theme="9"/>
        <bgColor indexed="64"/>
      </patternFill>
    </fill>
    <fill>
      <patternFill patternType="solid">
        <fgColor rgb="FFC6EFCE"/>
        <bgColor indexed="64"/>
      </patternFill>
    </fill>
    <fill>
      <patternFill patternType="solid">
        <fgColor theme="4" tint="0.399975585192419"/>
        <bgColor indexed="64"/>
      </patternFill>
    </fill>
    <fill>
      <patternFill patternType="solid">
        <fgColor rgb="FFF2F2F2"/>
        <bgColor indexed="64"/>
      </patternFill>
    </fill>
    <fill>
      <patternFill patternType="solid">
        <fgColor theme="5" tint="0.599993896298105"/>
        <bgColor indexed="64"/>
      </patternFill>
    </fill>
    <fill>
      <patternFill patternType="solid">
        <fgColor theme="7" tint="0.399975585192419"/>
        <bgColor indexed="64"/>
      </patternFill>
    </fill>
    <fill>
      <patternFill patternType="solid">
        <fgColor theme="4"/>
        <bgColor indexed="64"/>
      </patternFill>
    </fill>
    <fill>
      <patternFill patternType="solid">
        <fgColor rgb="FFA5A5A5"/>
        <bgColor indexed="64"/>
      </patternFill>
    </fill>
    <fill>
      <patternFill patternType="solid">
        <fgColor theme="8" tint="0.599993896298105"/>
        <bgColor indexed="64"/>
      </patternFill>
    </fill>
    <fill>
      <patternFill patternType="solid">
        <fgColor theme="8"/>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theme="1"/>
      </left>
      <right style="thin">
        <color theme="1"/>
      </right>
      <top style="thin">
        <color theme="1"/>
      </top>
      <bottom style="thin">
        <color theme="1"/>
      </bottom>
      <diagonal/>
    </border>
    <border>
      <left style="thin">
        <color rgb="FF000000"/>
      </left>
      <right style="thin">
        <color rgb="FF000000"/>
      </right>
      <top style="thin">
        <color rgb="FF000000"/>
      </top>
      <bottom/>
      <diagonal/>
    </border>
    <border>
      <left style="thin">
        <color auto="1"/>
      </left>
      <right style="thin">
        <color auto="1"/>
      </right>
      <top style="thin">
        <color auto="1"/>
      </top>
      <bottom style="thin">
        <color auto="1"/>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style="thin">
        <color auto="1"/>
      </left>
      <right style="thin">
        <color auto="1"/>
      </right>
      <top style="thin">
        <color auto="1"/>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right/>
      <top/>
      <bottom style="thin">
        <color rgb="FF000000"/>
      </bottom>
      <diagonal/>
    </border>
    <border>
      <left style="thin">
        <color rgb="FF000000"/>
      </left>
      <right/>
      <top/>
      <bottom style="thin">
        <color rgb="FF000000"/>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9">
    <xf numFmtId="0" fontId="0" fillId="0" borderId="0"/>
    <xf numFmtId="42" fontId="0" fillId="0" borderId="0" applyFont="0" applyFill="0" applyBorder="0" applyAlignment="0" applyProtection="0">
      <alignment vertical="center"/>
    </xf>
    <xf numFmtId="0" fontId="22" fillId="6" borderId="0" applyNumberFormat="0" applyBorder="0" applyAlignment="0" applyProtection="0">
      <alignment vertical="center"/>
    </xf>
    <xf numFmtId="0" fontId="24" fillId="8" borderId="1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177" fontId="8" fillId="0" borderId="1">
      <alignment horizontal="right" vertical="center"/>
    </xf>
    <xf numFmtId="0" fontId="22" fillId="12" borderId="0" applyNumberFormat="0" applyBorder="0" applyAlignment="0" applyProtection="0">
      <alignment vertical="center"/>
    </xf>
    <xf numFmtId="0" fontId="27" fillId="14" borderId="0" applyNumberFormat="0" applyBorder="0" applyAlignment="0" applyProtection="0">
      <alignment vertical="center"/>
    </xf>
    <xf numFmtId="43" fontId="0" fillId="0" borderId="0" applyFont="0" applyFill="0" applyBorder="0" applyAlignment="0" applyProtection="0">
      <alignment vertical="center"/>
    </xf>
    <xf numFmtId="0" fontId="21" fillId="18" borderId="0" applyNumberFormat="0" applyBorder="0" applyAlignment="0" applyProtection="0">
      <alignment vertical="center"/>
    </xf>
    <xf numFmtId="0" fontId="28" fillId="0" borderId="0" applyNumberFormat="0" applyFill="0" applyBorder="0" applyAlignment="0" applyProtection="0">
      <alignment vertical="center"/>
    </xf>
    <xf numFmtId="9" fontId="0" fillId="0" borderId="0" applyFont="0" applyFill="0" applyBorder="0" applyAlignment="0" applyProtection="0">
      <alignment vertical="center"/>
    </xf>
    <xf numFmtId="178" fontId="8" fillId="0" borderId="1">
      <alignment horizontal="right" vertical="center"/>
    </xf>
    <xf numFmtId="0" fontId="31" fillId="0" borderId="0" applyNumberFormat="0" applyFill="0" applyBorder="0" applyAlignment="0" applyProtection="0">
      <alignment vertical="center"/>
    </xf>
    <xf numFmtId="0" fontId="0" fillId="5" borderId="17" applyNumberFormat="0" applyFont="0" applyAlignment="0" applyProtection="0">
      <alignment vertical="center"/>
    </xf>
    <xf numFmtId="0" fontId="21" fillId="20" borderId="0" applyNumberFormat="0" applyBorder="0" applyAlignment="0" applyProtection="0">
      <alignment vertical="center"/>
    </xf>
    <xf numFmtId="0" fontId="30"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32" fillId="0" borderId="0"/>
    <xf numFmtId="0" fontId="23" fillId="0" borderId="0" applyNumberFormat="0" applyFill="0" applyBorder="0" applyAlignment="0" applyProtection="0">
      <alignment vertical="center"/>
    </xf>
    <xf numFmtId="0" fontId="33" fillId="0" borderId="19" applyNumberFormat="0" applyFill="0" applyAlignment="0" applyProtection="0">
      <alignment vertical="center"/>
    </xf>
    <xf numFmtId="0" fontId="34" fillId="0" borderId="19" applyNumberFormat="0" applyFill="0" applyAlignment="0" applyProtection="0">
      <alignment vertical="center"/>
    </xf>
    <xf numFmtId="0" fontId="21" fillId="25" borderId="0" applyNumberFormat="0" applyBorder="0" applyAlignment="0" applyProtection="0">
      <alignment vertical="center"/>
    </xf>
    <xf numFmtId="0" fontId="30" fillId="0" borderId="21" applyNumberFormat="0" applyFill="0" applyAlignment="0" applyProtection="0">
      <alignment vertical="center"/>
    </xf>
    <xf numFmtId="0" fontId="21" fillId="28" borderId="0" applyNumberFormat="0" applyBorder="0" applyAlignment="0" applyProtection="0">
      <alignment vertical="center"/>
    </xf>
    <xf numFmtId="0" fontId="36" fillId="26" borderId="20" applyNumberFormat="0" applyAlignment="0" applyProtection="0">
      <alignment vertical="center"/>
    </xf>
    <xf numFmtId="0" fontId="37" fillId="26" borderId="18" applyNumberFormat="0" applyAlignment="0" applyProtection="0">
      <alignment vertical="center"/>
    </xf>
    <xf numFmtId="0" fontId="38" fillId="30" borderId="22" applyNumberFormat="0" applyAlignment="0" applyProtection="0">
      <alignment vertical="center"/>
    </xf>
    <xf numFmtId="0" fontId="22" fillId="11" borderId="0" applyNumberFormat="0" applyBorder="0" applyAlignment="0" applyProtection="0">
      <alignment vertical="center"/>
    </xf>
    <xf numFmtId="0" fontId="21" fillId="13" borderId="0" applyNumberFormat="0" applyBorder="0" applyAlignment="0" applyProtection="0">
      <alignment vertical="center"/>
    </xf>
    <xf numFmtId="0" fontId="39" fillId="0" borderId="23" applyNumberFormat="0" applyFill="0" applyAlignment="0" applyProtection="0">
      <alignment vertical="center"/>
    </xf>
    <xf numFmtId="0" fontId="40" fillId="0" borderId="24" applyNumberFormat="0" applyFill="0" applyAlignment="0" applyProtection="0">
      <alignment vertical="center"/>
    </xf>
    <xf numFmtId="0" fontId="35" fillId="24" borderId="0" applyNumberFormat="0" applyBorder="0" applyAlignment="0" applyProtection="0">
      <alignment vertical="center"/>
    </xf>
    <xf numFmtId="0" fontId="25" fillId="10" borderId="0" applyNumberFormat="0" applyBorder="0" applyAlignment="0" applyProtection="0">
      <alignment vertical="center"/>
    </xf>
    <xf numFmtId="10" fontId="8" fillId="0" borderId="1">
      <alignment horizontal="right" vertical="center"/>
    </xf>
    <xf numFmtId="0" fontId="22" fillId="17" borderId="0" applyNumberFormat="0" applyBorder="0" applyAlignment="0" applyProtection="0">
      <alignment vertical="center"/>
    </xf>
    <xf numFmtId="0" fontId="21" fillId="29" borderId="0" applyNumberFormat="0" applyBorder="0" applyAlignment="0" applyProtection="0">
      <alignment vertical="center"/>
    </xf>
    <xf numFmtId="0" fontId="22" fillId="22" borderId="0" applyNumberFormat="0" applyBorder="0" applyAlignment="0" applyProtection="0">
      <alignment vertical="center"/>
    </xf>
    <xf numFmtId="0" fontId="22" fillId="7" borderId="0" applyNumberFormat="0" applyBorder="0" applyAlignment="0" applyProtection="0">
      <alignment vertical="center"/>
    </xf>
    <xf numFmtId="0" fontId="22" fillId="9" borderId="0" applyNumberFormat="0" applyBorder="0" applyAlignment="0" applyProtection="0">
      <alignment vertical="center"/>
    </xf>
    <xf numFmtId="0" fontId="22" fillId="27" borderId="0" applyNumberFormat="0" applyBorder="0" applyAlignment="0" applyProtection="0">
      <alignment vertical="center"/>
    </xf>
    <xf numFmtId="0" fontId="21" fillId="16" borderId="0" applyNumberFormat="0" applyBorder="0" applyAlignment="0" applyProtection="0">
      <alignment vertical="center"/>
    </xf>
    <xf numFmtId="0" fontId="41" fillId="0" borderId="0">
      <alignment vertical="center"/>
    </xf>
    <xf numFmtId="0" fontId="21" fillId="4" borderId="0" applyNumberFormat="0" applyBorder="0" applyAlignment="0" applyProtection="0">
      <alignment vertical="center"/>
    </xf>
    <xf numFmtId="0" fontId="22" fillId="19" borderId="0" applyNumberFormat="0" applyBorder="0" applyAlignment="0" applyProtection="0">
      <alignment vertical="center"/>
    </xf>
    <xf numFmtId="0" fontId="22" fillId="15" borderId="0" applyNumberFormat="0" applyBorder="0" applyAlignment="0" applyProtection="0">
      <alignment vertical="center"/>
    </xf>
    <xf numFmtId="0" fontId="21" fillId="32" borderId="0" applyNumberFormat="0" applyBorder="0" applyAlignment="0" applyProtection="0">
      <alignment vertical="center"/>
    </xf>
    <xf numFmtId="0" fontId="22" fillId="31" borderId="0" applyNumberFormat="0" applyBorder="0" applyAlignment="0" applyProtection="0">
      <alignment vertical="center"/>
    </xf>
    <xf numFmtId="0" fontId="21" fillId="21" borderId="0" applyNumberFormat="0" applyBorder="0" applyAlignment="0" applyProtection="0">
      <alignment vertical="center"/>
    </xf>
    <xf numFmtId="0" fontId="21" fillId="23" borderId="0" applyNumberFormat="0" applyBorder="0" applyAlignment="0" applyProtection="0">
      <alignment vertical="center"/>
    </xf>
    <xf numFmtId="0" fontId="22" fillId="33" borderId="0" applyNumberFormat="0" applyBorder="0" applyAlignment="0" applyProtection="0">
      <alignment vertical="center"/>
    </xf>
    <xf numFmtId="0" fontId="21" fillId="34" borderId="0" applyNumberFormat="0" applyBorder="0" applyAlignment="0" applyProtection="0">
      <alignment vertical="center"/>
    </xf>
    <xf numFmtId="179" fontId="8" fillId="0" borderId="1">
      <alignment horizontal="right" vertical="center"/>
    </xf>
    <xf numFmtId="49" fontId="8" fillId="0" borderId="1">
      <alignment horizontal="left" vertical="center" wrapText="1"/>
    </xf>
    <xf numFmtId="179" fontId="8" fillId="0" borderId="1">
      <alignment horizontal="right" vertical="center"/>
    </xf>
    <xf numFmtId="176" fontId="8" fillId="0" borderId="1">
      <alignment horizontal="right" vertical="center"/>
    </xf>
    <xf numFmtId="180" fontId="8" fillId="0" borderId="1">
      <alignment horizontal="right" vertical="center"/>
    </xf>
  </cellStyleXfs>
  <cellXfs count="257">
    <xf numFmtId="0" fontId="0" fillId="0" borderId="0" xfId="0" applyFont="1" applyBorder="1"/>
    <xf numFmtId="0" fontId="0" fillId="0" borderId="0" xfId="0" applyFont="1" applyBorder="1" applyAlignment="1">
      <alignment wrapText="1"/>
    </xf>
    <xf numFmtId="0" fontId="0" fillId="0" borderId="0" xfId="0" applyFont="1" applyBorder="1" applyAlignment="1">
      <alignment horizontal="center" vertical="center"/>
    </xf>
    <xf numFmtId="0" fontId="1" fillId="2" borderId="0" xfId="0" applyFont="1" applyFill="1" applyBorder="1" applyAlignment="1">
      <alignment horizontal="center" vertical="center"/>
    </xf>
    <xf numFmtId="0" fontId="1" fillId="3" borderId="0" xfId="0" applyFont="1" applyFill="1" applyBorder="1" applyAlignment="1">
      <alignment horizontal="center" vertical="center"/>
    </xf>
    <xf numFmtId="0" fontId="2" fillId="2" borderId="0" xfId="0" applyFont="1" applyFill="1" applyBorder="1" applyAlignment="1">
      <alignment horizontal="left" vertical="center" wrapText="1"/>
    </xf>
    <xf numFmtId="0" fontId="1" fillId="2" borderId="0" xfId="0" applyFont="1" applyFill="1" applyBorder="1" applyAlignment="1">
      <alignment horizontal="left" vertical="center" wrapText="1"/>
    </xf>
    <xf numFmtId="0" fontId="1" fillId="2" borderId="0" xfId="0" applyFont="1" applyFill="1" applyBorder="1" applyAlignment="1">
      <alignment horizontal="left" vertical="center"/>
    </xf>
    <xf numFmtId="0" fontId="3" fillId="2" borderId="1" xfId="0" applyFont="1" applyFill="1" applyBorder="1" applyAlignment="1">
      <alignment horizontal="center" vertical="center"/>
    </xf>
    <xf numFmtId="0" fontId="3" fillId="2" borderId="2" xfId="0" applyFont="1" applyFill="1" applyBorder="1" applyAlignment="1">
      <alignment horizontal="left" vertical="center"/>
    </xf>
    <xf numFmtId="0" fontId="4" fillId="2" borderId="3" xfId="0" applyFont="1" applyFill="1" applyBorder="1" applyAlignment="1">
      <alignment horizontal="left" vertical="center"/>
    </xf>
    <xf numFmtId="0" fontId="4" fillId="2" borderId="4" xfId="0" applyFont="1" applyFill="1" applyBorder="1" applyAlignment="1">
      <alignment horizontal="left" vertical="center"/>
    </xf>
    <xf numFmtId="0" fontId="3" fillId="2" borderId="2" xfId="0" applyFont="1" applyFill="1" applyBorder="1" applyAlignment="1">
      <alignment horizontal="center" vertical="center"/>
    </xf>
    <xf numFmtId="0" fontId="3" fillId="2" borderId="3" xfId="0" applyFont="1" applyFill="1" applyBorder="1" applyAlignment="1">
      <alignment horizontal="left" vertical="center" wrapText="1"/>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1" xfId="0" applyFont="1" applyBorder="1" applyAlignment="1">
      <alignment horizontal="center" vertical="center"/>
    </xf>
    <xf numFmtId="49" fontId="5" fillId="0" borderId="1" xfId="0" applyNumberFormat="1" applyFont="1" applyBorder="1" applyAlignment="1">
      <alignment horizontal="center" vertical="center" wrapText="1"/>
    </xf>
    <xf numFmtId="49" fontId="2" fillId="0" borderId="1" xfId="0" applyNumberFormat="1" applyFont="1" applyBorder="1" applyAlignment="1">
      <alignment horizontal="left" vertical="center" wrapText="1"/>
    </xf>
    <xf numFmtId="0" fontId="5" fillId="0" borderId="1" xfId="0" applyFont="1" applyBorder="1" applyAlignment="1">
      <alignment horizontal="center" vertical="center" wrapText="1"/>
    </xf>
    <xf numFmtId="0" fontId="2" fillId="0" borderId="1" xfId="0" applyFont="1" applyBorder="1" applyAlignment="1">
      <alignment horizontal="left" vertical="center" wrapText="1"/>
    </xf>
    <xf numFmtId="0" fontId="6" fillId="0" borderId="1" xfId="0" applyFont="1" applyBorder="1" applyAlignment="1">
      <alignment horizontal="left" vertical="center"/>
    </xf>
    <xf numFmtId="0" fontId="2" fillId="0" borderId="1" xfId="0" applyFont="1" applyBorder="1" applyAlignment="1">
      <alignment horizontal="center" vertical="center"/>
    </xf>
    <xf numFmtId="0" fontId="2" fillId="0" borderId="1" xfId="0" applyFont="1" applyBorder="1" applyAlignment="1">
      <alignment horizontal="left" vertical="center"/>
    </xf>
    <xf numFmtId="0" fontId="2" fillId="2" borderId="1" xfId="0" applyFont="1" applyFill="1" applyBorder="1" applyAlignment="1">
      <alignment horizontal="left" vertical="center"/>
    </xf>
    <xf numFmtId="4" fontId="2" fillId="2" borderId="1" xfId="0" applyNumberFormat="1" applyFont="1" applyFill="1" applyBorder="1" applyAlignment="1" applyProtection="1">
      <alignment horizontal="right" vertical="center"/>
      <protection locked="0"/>
    </xf>
    <xf numFmtId="0" fontId="5" fillId="0" borderId="1" xfId="0" applyFont="1" applyBorder="1"/>
    <xf numFmtId="4" fontId="2" fillId="0" borderId="1" xfId="0" applyNumberFormat="1" applyFont="1" applyBorder="1" applyAlignment="1">
      <alignment horizontal="right" vertical="center"/>
    </xf>
    <xf numFmtId="0" fontId="6" fillId="0" borderId="1" xfId="0" applyFont="1" applyBorder="1" applyAlignment="1">
      <alignment horizontal="center" vertical="center"/>
    </xf>
    <xf numFmtId="49" fontId="7" fillId="0" borderId="1" xfId="0" applyNumberFormat="1" applyFont="1" applyBorder="1" applyAlignment="1">
      <alignment horizontal="center" vertical="center" wrapText="1"/>
    </xf>
    <xf numFmtId="49" fontId="7" fillId="0" borderId="1" xfId="0" applyNumberFormat="1" applyFont="1" applyBorder="1" applyAlignment="1" applyProtection="1">
      <alignment horizontal="center" vertical="center"/>
      <protection locked="0"/>
    </xf>
    <xf numFmtId="49" fontId="7" fillId="0" borderId="1" xfId="0" applyNumberFormat="1" applyFont="1" applyBorder="1" applyAlignment="1" applyProtection="1">
      <alignment horizontal="center" vertical="center" wrapText="1"/>
      <protection locked="0"/>
    </xf>
    <xf numFmtId="0" fontId="7" fillId="0" borderId="1" xfId="0" applyFont="1" applyBorder="1" applyAlignment="1">
      <alignment horizontal="center" vertical="center"/>
    </xf>
    <xf numFmtId="0" fontId="2" fillId="0" borderId="1" xfId="0" applyFont="1" applyBorder="1" applyAlignment="1" applyProtection="1">
      <alignment horizontal="center" vertical="center" wrapText="1"/>
      <protection locked="0"/>
    </xf>
    <xf numFmtId="0" fontId="2" fillId="2" borderId="1" xfId="0" applyFont="1" applyFill="1" applyBorder="1" applyAlignment="1" applyProtection="1">
      <alignment horizontal="left" vertical="center" wrapText="1"/>
      <protection locked="0"/>
    </xf>
    <xf numFmtId="0" fontId="2" fillId="0" borderId="1" xfId="0" applyFont="1" applyBorder="1" applyAlignment="1">
      <alignment horizontal="center" vertical="center" wrapText="1"/>
    </xf>
    <xf numFmtId="49" fontId="8" fillId="0" borderId="5" xfId="44" applyNumberFormat="1" applyFont="1" applyBorder="1" applyAlignment="1">
      <alignment horizontal="left" vertical="center" wrapText="1"/>
    </xf>
    <xf numFmtId="49" fontId="8" fillId="0" borderId="5" xfId="44" applyNumberFormat="1" applyFont="1" applyBorder="1" applyAlignment="1">
      <alignment horizontal="center" vertical="center" wrapText="1"/>
    </xf>
    <xf numFmtId="0" fontId="2" fillId="2" borderId="0" xfId="0" applyFont="1" applyFill="1" applyBorder="1" applyAlignment="1">
      <alignment horizontal="right" vertical="center" wrapText="1"/>
    </xf>
    <xf numFmtId="0" fontId="5" fillId="0" borderId="4" xfId="0" applyFont="1" applyBorder="1" applyAlignment="1">
      <alignment horizontal="center" vertical="center"/>
    </xf>
    <xf numFmtId="0" fontId="5" fillId="2" borderId="1" xfId="0" applyFont="1" applyFill="1" applyBorder="1" applyAlignment="1">
      <alignment horizontal="center" vertical="center"/>
    </xf>
    <xf numFmtId="49" fontId="2" fillId="0" borderId="1" xfId="0" applyNumberFormat="1" applyFont="1" applyBorder="1" applyAlignment="1">
      <alignment vertical="center" wrapText="1"/>
    </xf>
    <xf numFmtId="0" fontId="2" fillId="0" borderId="1" xfId="0" applyFont="1" applyBorder="1" applyAlignment="1">
      <alignment vertical="center" wrapText="1"/>
    </xf>
    <xf numFmtId="49" fontId="7" fillId="0" borderId="1" xfId="0" applyNumberFormat="1" applyFont="1" applyBorder="1" applyAlignment="1">
      <alignment horizontal="center" vertical="center"/>
    </xf>
    <xf numFmtId="0" fontId="2" fillId="0" borderId="6" xfId="0" applyFont="1" applyBorder="1" applyAlignment="1" applyProtection="1">
      <alignment horizontal="center" vertical="center" wrapText="1"/>
      <protection locked="0"/>
    </xf>
    <xf numFmtId="0" fontId="2" fillId="2" borderId="6" xfId="0" applyFont="1" applyFill="1" applyBorder="1" applyAlignment="1" applyProtection="1">
      <alignment horizontal="left" vertical="center" wrapText="1"/>
      <protection locked="0"/>
    </xf>
    <xf numFmtId="0" fontId="2" fillId="0" borderId="6" xfId="0" applyFont="1" applyBorder="1" applyAlignment="1">
      <alignment horizontal="left" vertical="center" wrapText="1"/>
    </xf>
    <xf numFmtId="0" fontId="2" fillId="0" borderId="7" xfId="0" applyFont="1" applyBorder="1" applyAlignment="1" applyProtection="1">
      <alignment horizontal="center" vertical="center" wrapText="1"/>
      <protection locked="0"/>
    </xf>
    <xf numFmtId="49" fontId="3" fillId="0" borderId="0" xfId="0" applyNumberFormat="1" applyFont="1" applyBorder="1"/>
    <xf numFmtId="0" fontId="2" fillId="0" borderId="0" xfId="0" applyFont="1" applyBorder="1" applyAlignment="1" applyProtection="1">
      <alignment horizontal="right" vertical="center"/>
      <protection locked="0"/>
    </xf>
    <xf numFmtId="0" fontId="9" fillId="0" borderId="0" xfId="0" applyFont="1" applyBorder="1" applyAlignment="1">
      <alignment horizontal="center" vertical="center"/>
    </xf>
    <xf numFmtId="0" fontId="2" fillId="0" borderId="0" xfId="0" applyFont="1" applyBorder="1" applyAlignment="1" applyProtection="1">
      <alignment horizontal="left" vertical="center"/>
      <protection locked="0"/>
    </xf>
    <xf numFmtId="0" fontId="5" fillId="0" borderId="0" xfId="0" applyFont="1" applyBorder="1" applyAlignment="1">
      <alignment horizontal="left" vertical="center"/>
    </xf>
    <xf numFmtId="0" fontId="5" fillId="0" borderId="0" xfId="0" applyFont="1" applyBorder="1"/>
    <xf numFmtId="0" fontId="2" fillId="0" borderId="0" xfId="0" applyFont="1" applyBorder="1" applyAlignment="1" applyProtection="1">
      <alignment horizontal="right"/>
      <protection locked="0"/>
    </xf>
    <xf numFmtId="0" fontId="5" fillId="0" borderId="6" xfId="0" applyFont="1" applyBorder="1" applyAlignment="1" applyProtection="1">
      <alignment horizontal="center" vertical="center" wrapText="1"/>
      <protection locked="0"/>
    </xf>
    <xf numFmtId="0" fontId="5" fillId="0" borderId="6" xfId="0" applyFont="1" applyBorder="1" applyAlignment="1">
      <alignment horizontal="center" vertical="center" wrapText="1"/>
    </xf>
    <xf numFmtId="0" fontId="5" fillId="0" borderId="8" xfId="0" applyFont="1" applyBorder="1" applyAlignment="1" applyProtection="1">
      <alignment horizontal="center" vertical="center" wrapText="1"/>
      <protection locked="0"/>
    </xf>
    <xf numFmtId="0" fontId="5" fillId="0" borderId="8" xfId="0" applyFont="1" applyBorder="1" applyAlignment="1">
      <alignment horizontal="center" vertical="center" wrapText="1"/>
    </xf>
    <xf numFmtId="0" fontId="5" fillId="0" borderId="6" xfId="0" applyFont="1" applyBorder="1" applyAlignment="1">
      <alignment horizontal="center" vertical="center"/>
    </xf>
    <xf numFmtId="0" fontId="5" fillId="2" borderId="9" xfId="0" applyFont="1" applyFill="1" applyBorder="1" applyAlignment="1" applyProtection="1">
      <alignment horizontal="center" vertical="center" wrapText="1"/>
      <protection locked="0"/>
    </xf>
    <xf numFmtId="0" fontId="5" fillId="0" borderId="9" xfId="0" applyFont="1" applyBorder="1" applyAlignment="1">
      <alignment horizontal="center" vertical="center" wrapText="1"/>
    </xf>
    <xf numFmtId="0" fontId="5" fillId="0" borderId="9" xfId="0" applyFont="1" applyBorder="1" applyAlignment="1">
      <alignment horizontal="center" vertical="center"/>
    </xf>
    <xf numFmtId="0" fontId="3" fillId="0" borderId="1" xfId="0" applyFont="1" applyBorder="1" applyAlignment="1">
      <alignment horizontal="center" vertical="center"/>
    </xf>
    <xf numFmtId="0" fontId="2" fillId="0" borderId="1" xfId="0" applyFont="1" applyBorder="1" applyAlignment="1" applyProtection="1">
      <alignment horizontal="left" vertical="center"/>
      <protection locked="0"/>
    </xf>
    <xf numFmtId="4" fontId="2" fillId="0" borderId="1" xfId="0" applyNumberFormat="1" applyFont="1" applyBorder="1" applyAlignment="1" applyProtection="1">
      <alignment horizontal="right" vertical="center" wrapText="1"/>
      <protection locked="0"/>
    </xf>
    <xf numFmtId="49" fontId="10" fillId="0" borderId="1" xfId="55" applyNumberFormat="1" applyFont="1" applyBorder="1">
      <alignment horizontal="left" vertical="center" wrapText="1"/>
    </xf>
    <xf numFmtId="49" fontId="10" fillId="0" borderId="10" xfId="55" applyNumberFormat="1" applyFont="1" applyBorder="1">
      <alignment horizontal="left" vertical="center" wrapText="1"/>
    </xf>
    <xf numFmtId="0" fontId="2" fillId="0" borderId="11" xfId="0" applyFont="1" applyBorder="1" applyAlignment="1">
      <alignment horizontal="left" vertical="center" wrapText="1"/>
    </xf>
    <xf numFmtId="0" fontId="2" fillId="2" borderId="11" xfId="0" applyFont="1" applyFill="1" applyBorder="1" applyAlignment="1" applyProtection="1">
      <alignment horizontal="left" vertical="center" wrapText="1"/>
      <protection locked="0"/>
    </xf>
    <xf numFmtId="4" fontId="2" fillId="0" borderId="4" xfId="0" applyNumberFormat="1" applyFont="1" applyBorder="1" applyAlignment="1" applyProtection="1">
      <alignment horizontal="right" vertical="center" wrapText="1"/>
      <protection locked="0"/>
    </xf>
    <xf numFmtId="0" fontId="2" fillId="0" borderId="7" xfId="0" applyFont="1" applyBorder="1" applyAlignment="1" applyProtection="1">
      <alignment horizontal="left" vertical="center" wrapText="1"/>
      <protection locked="0"/>
    </xf>
    <xf numFmtId="0" fontId="11" fillId="0" borderId="0" xfId="0" applyFont="1" applyBorder="1" applyAlignment="1">
      <alignment horizontal="left"/>
    </xf>
    <xf numFmtId="0" fontId="5" fillId="2" borderId="6" xfId="0" applyFont="1" applyFill="1" applyBorder="1" applyAlignment="1">
      <alignment horizontal="center" vertical="center"/>
    </xf>
    <xf numFmtId="0" fontId="5" fillId="0" borderId="8" xfId="0" applyFont="1" applyBorder="1" applyAlignment="1">
      <alignment horizontal="center" vertical="center"/>
    </xf>
    <xf numFmtId="4" fontId="2" fillId="0" borderId="1" xfId="0" applyNumberFormat="1" applyFont="1" applyBorder="1" applyAlignment="1">
      <alignment horizontal="right" vertical="center" wrapText="1"/>
    </xf>
    <xf numFmtId="0" fontId="2" fillId="0" borderId="6" xfId="0" applyFont="1" applyBorder="1" applyAlignment="1" applyProtection="1">
      <alignment horizontal="left" vertical="center" wrapText="1"/>
      <protection locked="0"/>
    </xf>
    <xf numFmtId="0" fontId="3" fillId="0" borderId="7" xfId="0" applyFont="1" applyBorder="1" applyAlignment="1" applyProtection="1">
      <alignment horizontal="center" vertical="center" wrapText="1"/>
      <protection locked="0"/>
    </xf>
    <xf numFmtId="0" fontId="2" fillId="0" borderId="7" xfId="0" applyFont="1" applyBorder="1" applyAlignment="1">
      <alignment horizontal="left" vertical="center"/>
    </xf>
    <xf numFmtId="0" fontId="2" fillId="2" borderId="7" xfId="0" applyFont="1" applyFill="1" applyBorder="1" applyAlignment="1">
      <alignment horizontal="left" vertical="center"/>
    </xf>
    <xf numFmtId="0" fontId="3" fillId="0" borderId="1" xfId="0" applyFont="1" applyBorder="1" applyAlignment="1" applyProtection="1">
      <alignment horizontal="center" vertical="center"/>
      <protection locked="0"/>
    </xf>
    <xf numFmtId="4" fontId="10" fillId="0" borderId="1" xfId="56" applyNumberFormat="1" applyFont="1" applyBorder="1">
      <alignment horizontal="right" vertical="center"/>
    </xf>
    <xf numFmtId="0" fontId="2" fillId="2" borderId="0" xfId="0" applyFont="1" applyFill="1" applyBorder="1" applyAlignment="1" applyProtection="1">
      <alignment horizontal="right" vertical="top" wrapText="1"/>
      <protection locked="0"/>
    </xf>
    <xf numFmtId="0" fontId="12" fillId="0" borderId="0" xfId="0" applyFont="1" applyBorder="1" applyAlignment="1" applyProtection="1">
      <alignment vertical="top"/>
      <protection locked="0"/>
    </xf>
    <xf numFmtId="0" fontId="12" fillId="0" borderId="0" xfId="0" applyFont="1" applyBorder="1" applyAlignment="1">
      <alignment vertical="top"/>
    </xf>
    <xf numFmtId="0" fontId="13" fillId="2" borderId="0" xfId="0" applyFont="1" applyFill="1" applyBorder="1" applyAlignment="1" applyProtection="1">
      <alignment horizontal="center" vertical="center" wrapText="1"/>
      <protection locked="0"/>
    </xf>
    <xf numFmtId="0" fontId="12" fillId="0" borderId="0" xfId="0" applyFont="1" applyBorder="1" applyProtection="1">
      <protection locked="0"/>
    </xf>
    <xf numFmtId="0" fontId="12" fillId="0" borderId="0" xfId="0" applyFont="1" applyBorder="1"/>
    <xf numFmtId="0" fontId="2" fillId="2" borderId="0" xfId="0" applyFont="1" applyFill="1" applyBorder="1" applyAlignment="1" applyProtection="1">
      <alignment horizontal="left" vertical="center" wrapText="1"/>
      <protection locked="0"/>
    </xf>
    <xf numFmtId="0" fontId="3" fillId="2" borderId="0" xfId="0" applyFont="1" applyFill="1" applyBorder="1" applyAlignment="1" applyProtection="1">
      <alignment horizontal="right" vertical="center"/>
      <protection locked="0"/>
    </xf>
    <xf numFmtId="0" fontId="3" fillId="2" borderId="0" xfId="0" applyFont="1" applyFill="1" applyBorder="1" applyAlignment="1" applyProtection="1">
      <alignment horizontal="right" vertical="center" wrapText="1"/>
      <protection locked="0"/>
    </xf>
    <xf numFmtId="0" fontId="3" fillId="0" borderId="1" xfId="0" applyFont="1" applyBorder="1" applyAlignment="1" applyProtection="1">
      <alignment horizontal="center" vertical="center" wrapText="1"/>
      <protection locked="0"/>
    </xf>
    <xf numFmtId="0" fontId="3" fillId="2" borderId="1" xfId="0" applyFont="1" applyFill="1" applyBorder="1" applyAlignment="1" applyProtection="1">
      <alignment horizontal="center" vertical="center"/>
      <protection locked="0"/>
    </xf>
    <xf numFmtId="0" fontId="3" fillId="2" borderId="1" xfId="0" applyFont="1" applyFill="1" applyBorder="1" applyAlignment="1" applyProtection="1">
      <alignment horizontal="center" vertical="center" wrapText="1"/>
      <protection locked="0"/>
    </xf>
    <xf numFmtId="0" fontId="3" fillId="2" borderId="1" xfId="0" applyFont="1" applyFill="1" applyBorder="1" applyAlignment="1" applyProtection="1">
      <alignment horizontal="right" vertical="center"/>
      <protection locked="0"/>
    </xf>
    <xf numFmtId="0" fontId="3" fillId="2" borderId="1" xfId="0" applyFont="1" applyFill="1" applyBorder="1" applyAlignment="1" applyProtection="1">
      <alignment horizontal="right" vertical="center" wrapText="1"/>
      <protection locked="0"/>
    </xf>
    <xf numFmtId="0" fontId="2" fillId="2" borderId="1" xfId="0" applyFont="1" applyFill="1" applyBorder="1" applyAlignment="1">
      <alignment horizontal="center" vertical="center" wrapText="1"/>
    </xf>
    <xf numFmtId="0" fontId="2" fillId="2" borderId="1" xfId="0" applyFont="1" applyFill="1" applyBorder="1" applyAlignment="1" applyProtection="1">
      <alignment horizontal="center" vertical="center" wrapText="1"/>
      <protection locked="0"/>
    </xf>
    <xf numFmtId="0" fontId="2" fillId="2" borderId="6" xfId="0" applyFont="1" applyFill="1" applyBorder="1" applyAlignment="1">
      <alignment horizontal="left" vertical="center" wrapText="1"/>
    </xf>
    <xf numFmtId="0" fontId="2" fillId="2" borderId="6" xfId="0" applyFont="1" applyFill="1" applyBorder="1" applyAlignment="1" applyProtection="1">
      <alignment horizontal="center" vertical="center" wrapText="1"/>
      <protection locked="0"/>
    </xf>
    <xf numFmtId="3" fontId="2" fillId="2" borderId="1" xfId="0" applyNumberFormat="1" applyFont="1" applyFill="1" applyBorder="1" applyAlignment="1" applyProtection="1">
      <alignment horizontal="right" vertical="center"/>
      <protection locked="0"/>
    </xf>
    <xf numFmtId="4" fontId="2" fillId="0" borderId="1" xfId="0" applyNumberFormat="1" applyFont="1" applyBorder="1" applyAlignment="1" applyProtection="1">
      <alignment horizontal="right" vertical="center"/>
      <protection locked="0"/>
    </xf>
    <xf numFmtId="0" fontId="2" fillId="0" borderId="7" xfId="0" applyFont="1" applyBorder="1" applyAlignment="1">
      <alignment horizontal="center" vertical="center"/>
    </xf>
    <xf numFmtId="0" fontId="2" fillId="0" borderId="7" xfId="0" applyFont="1" applyBorder="1" applyAlignment="1" applyProtection="1">
      <alignment horizontal="left"/>
      <protection locked="0"/>
    </xf>
    <xf numFmtId="0" fontId="2" fillId="0" borderId="7" xfId="0" applyFont="1" applyBorder="1" applyAlignment="1">
      <alignment horizontal="left"/>
    </xf>
    <xf numFmtId="0" fontId="2" fillId="2" borderId="7" xfId="0" applyFont="1" applyFill="1" applyBorder="1" applyAlignment="1">
      <alignment horizontal="right" vertical="center"/>
    </xf>
    <xf numFmtId="3" fontId="2" fillId="2" borderId="4" xfId="0" applyNumberFormat="1" applyFont="1" applyFill="1" applyBorder="1" applyAlignment="1" applyProtection="1">
      <alignment horizontal="right" vertical="center"/>
      <protection locked="0"/>
    </xf>
    <xf numFmtId="0" fontId="2" fillId="2" borderId="0" xfId="0" applyFont="1" applyFill="1" applyBorder="1" applyAlignment="1" applyProtection="1">
      <alignment horizontal="right" vertical="center" wrapText="1"/>
      <protection locked="0"/>
    </xf>
    <xf numFmtId="0" fontId="14" fillId="0" borderId="0" xfId="0" applyFont="1" applyBorder="1" applyAlignment="1">
      <alignment horizontal="center" vertical="center"/>
    </xf>
    <xf numFmtId="0" fontId="9" fillId="0" borderId="0" xfId="0" applyFont="1" applyBorder="1" applyAlignment="1" applyProtection="1">
      <alignment horizontal="center" vertical="center"/>
      <protection locked="0"/>
    </xf>
    <xf numFmtId="0" fontId="5" fillId="0" borderId="1" xfId="0" applyFont="1" applyBorder="1" applyAlignment="1" applyProtection="1">
      <alignment horizontal="center" vertical="center"/>
      <protection locked="0"/>
    </xf>
    <xf numFmtId="0" fontId="2" fillId="0" borderId="6" xfId="0" applyFont="1" applyBorder="1" applyAlignment="1">
      <alignment vertical="center" wrapText="1"/>
    </xf>
    <xf numFmtId="0" fontId="2" fillId="2" borderId="1" xfId="0" applyFont="1" applyFill="1" applyBorder="1" applyAlignment="1" applyProtection="1">
      <alignment horizontal="center" vertical="center"/>
      <protection locked="0"/>
    </xf>
    <xf numFmtId="0" fontId="2" fillId="0" borderId="7" xfId="0" applyFont="1" applyBorder="1" applyAlignment="1">
      <alignment horizontal="left" vertical="center" wrapText="1"/>
    </xf>
    <xf numFmtId="0" fontId="2" fillId="2" borderId="7" xfId="0" applyFont="1" applyFill="1" applyBorder="1" applyAlignment="1" applyProtection="1">
      <alignment horizontal="left" vertical="center" wrapText="1"/>
      <protection locked="0"/>
    </xf>
    <xf numFmtId="0" fontId="2" fillId="2" borderId="4" xfId="0" applyFont="1" applyFill="1" applyBorder="1" applyAlignment="1" applyProtection="1">
      <alignment horizontal="left" vertical="center" wrapText="1"/>
      <protection locked="0"/>
    </xf>
    <xf numFmtId="0" fontId="3" fillId="0" borderId="0" xfId="0" applyFont="1" applyBorder="1" applyAlignment="1">
      <alignment horizontal="right" vertical="center"/>
    </xf>
    <xf numFmtId="0" fontId="14" fillId="0" borderId="0" xfId="0" applyFont="1" applyBorder="1" applyAlignment="1">
      <alignment horizontal="center" vertical="center" wrapText="1"/>
    </xf>
    <xf numFmtId="0" fontId="2" fillId="0" borderId="0" xfId="0" applyFont="1" applyBorder="1" applyAlignment="1">
      <alignment horizontal="left" vertical="center" wrapText="1"/>
    </xf>
    <xf numFmtId="0" fontId="5" fillId="0" borderId="0" xfId="0" applyFont="1" applyBorder="1" applyAlignment="1">
      <alignment wrapText="1"/>
    </xf>
    <xf numFmtId="0" fontId="3" fillId="0" borderId="0" xfId="0" applyFont="1" applyBorder="1" applyAlignment="1">
      <alignment horizontal="right" wrapText="1"/>
    </xf>
    <xf numFmtId="0" fontId="3" fillId="0" borderId="0" xfId="0" applyFont="1" applyBorder="1" applyAlignment="1">
      <alignment wrapText="1"/>
    </xf>
    <xf numFmtId="0" fontId="5" fillId="0" borderId="10" xfId="0" applyFont="1" applyBorder="1" applyAlignment="1">
      <alignment horizontal="center" vertical="center" wrapText="1"/>
    </xf>
    <xf numFmtId="0" fontId="3" fillId="0" borderId="2" xfId="0" applyFont="1" applyBorder="1" applyAlignment="1">
      <alignment horizontal="center" vertical="center"/>
    </xf>
    <xf numFmtId="179" fontId="10" fillId="0" borderId="6" xfId="0" applyNumberFormat="1" applyFont="1" applyBorder="1" applyAlignment="1">
      <alignment horizontal="right" vertical="center"/>
    </xf>
    <xf numFmtId="179" fontId="10" fillId="0" borderId="1" xfId="0" applyNumberFormat="1" applyFont="1" applyBorder="1" applyAlignment="1">
      <alignment horizontal="right" vertical="center"/>
    </xf>
    <xf numFmtId="0" fontId="2" fillId="0" borderId="7" xfId="0" applyFont="1" applyBorder="1" applyAlignment="1">
      <alignment vertical="center" wrapText="1"/>
    </xf>
    <xf numFmtId="179" fontId="10" fillId="0" borderId="7" xfId="0" applyNumberFormat="1" applyFont="1" applyBorder="1" applyAlignment="1">
      <alignment horizontal="right" vertical="center"/>
    </xf>
    <xf numFmtId="179" fontId="10" fillId="0" borderId="4" xfId="0" applyNumberFormat="1" applyFont="1" applyBorder="1" applyAlignment="1">
      <alignment horizontal="right" vertical="center"/>
    </xf>
    <xf numFmtId="0" fontId="5" fillId="0" borderId="3" xfId="0" applyFont="1" applyBorder="1" applyAlignment="1" applyProtection="1">
      <alignment horizontal="center" vertical="center"/>
      <protection locked="0"/>
    </xf>
    <xf numFmtId="0" fontId="5" fillId="0" borderId="4" xfId="0" applyFont="1" applyBorder="1" applyAlignment="1" applyProtection="1">
      <alignment horizontal="center" vertical="center"/>
      <protection locked="0"/>
    </xf>
    <xf numFmtId="0" fontId="3" fillId="0" borderId="9" xfId="0" applyFont="1" applyBorder="1" applyAlignment="1" applyProtection="1">
      <alignment horizontal="center" vertical="center"/>
      <protection locked="0"/>
    </xf>
    <xf numFmtId="0" fontId="3" fillId="0" borderId="0" xfId="0" applyFont="1" applyBorder="1" applyProtection="1">
      <protection locked="0"/>
    </xf>
    <xf numFmtId="0" fontId="9" fillId="0" borderId="0" xfId="0" applyFont="1" applyBorder="1" applyAlignment="1">
      <alignment horizontal="center" vertical="center" wrapText="1"/>
    </xf>
    <xf numFmtId="0" fontId="5" fillId="0" borderId="0" xfId="0" applyFont="1" applyBorder="1" applyProtection="1">
      <protection locked="0"/>
    </xf>
    <xf numFmtId="0" fontId="5" fillId="0" borderId="12" xfId="0" applyFont="1" applyBorder="1" applyAlignment="1" applyProtection="1">
      <alignment horizontal="center" vertical="center"/>
      <protection locked="0"/>
    </xf>
    <xf numFmtId="0" fontId="5" fillId="0" borderId="12" xfId="0" applyFont="1" applyBorder="1" applyAlignment="1">
      <alignment horizontal="center" vertical="center" wrapText="1"/>
    </xf>
    <xf numFmtId="0" fontId="5" fillId="0" borderId="13" xfId="0" applyFont="1" applyBorder="1" applyAlignment="1" applyProtection="1">
      <alignment horizontal="center" vertical="center"/>
      <protection locked="0"/>
    </xf>
    <xf numFmtId="0" fontId="5" fillId="0" borderId="13" xfId="0" applyFont="1" applyBorder="1" applyAlignment="1">
      <alignment horizontal="center" vertical="center" wrapText="1"/>
    </xf>
    <xf numFmtId="0" fontId="5" fillId="0" borderId="14" xfId="0" applyFont="1" applyBorder="1" applyAlignment="1" applyProtection="1">
      <alignment horizontal="center" vertical="center"/>
      <protection locked="0"/>
    </xf>
    <xf numFmtId="0" fontId="5" fillId="0" borderId="14" xfId="0" applyFont="1" applyBorder="1" applyAlignment="1">
      <alignment horizontal="center" vertical="center" wrapText="1"/>
    </xf>
    <xf numFmtId="0" fontId="2" fillId="0" borderId="8" xfId="0" applyFont="1" applyBorder="1" applyAlignment="1">
      <alignment horizontal="left" vertical="center" wrapText="1"/>
    </xf>
    <xf numFmtId="0" fontId="2" fillId="0" borderId="13" xfId="0" applyFont="1" applyBorder="1" applyAlignment="1" applyProtection="1">
      <alignment horizontal="left" vertical="center"/>
      <protection locked="0"/>
    </xf>
    <xf numFmtId="0" fontId="2" fillId="0" borderId="13" xfId="0" applyFont="1" applyBorder="1" applyAlignment="1">
      <alignment horizontal="left" vertical="center" wrapText="1"/>
    </xf>
    <xf numFmtId="0" fontId="2" fillId="0" borderId="7" xfId="0" applyFont="1" applyBorder="1" applyAlignment="1" applyProtection="1">
      <alignment horizontal="left" vertical="center"/>
      <protection locked="0"/>
    </xf>
    <xf numFmtId="0" fontId="0" fillId="0" borderId="0" xfId="0" applyFont="1" applyBorder="1" applyAlignment="1"/>
    <xf numFmtId="0" fontId="2" fillId="0" borderId="0" xfId="0" applyFont="1" applyBorder="1" applyAlignment="1" applyProtection="1">
      <alignment vertical="top" wrapText="1"/>
      <protection locked="0"/>
    </xf>
    <xf numFmtId="0" fontId="9" fillId="0" borderId="0" xfId="0" applyFont="1" applyBorder="1" applyAlignment="1" applyProtection="1">
      <alignment horizontal="center" vertical="center" wrapText="1"/>
      <protection locked="0"/>
    </xf>
    <xf numFmtId="0" fontId="5" fillId="0" borderId="3" xfId="0" applyFont="1" applyBorder="1" applyAlignment="1">
      <alignment horizontal="center" vertical="center" wrapText="1"/>
    </xf>
    <xf numFmtId="0" fontId="5" fillId="0" borderId="3" xfId="0" applyFont="1" applyBorder="1" applyAlignment="1" applyProtection="1">
      <alignment horizontal="center" vertical="center" wrapText="1"/>
      <protection locked="0"/>
    </xf>
    <xf numFmtId="0" fontId="5" fillId="0" borderId="13" xfId="0" applyFont="1" applyBorder="1" applyAlignment="1" applyProtection="1">
      <alignment horizontal="center" vertical="center" wrapText="1"/>
      <protection locked="0"/>
    </xf>
    <xf numFmtId="0" fontId="5" fillId="0" borderId="15" xfId="0" applyFont="1" applyBorder="1" applyAlignment="1">
      <alignment horizontal="center" vertical="center" wrapText="1"/>
    </xf>
    <xf numFmtId="0" fontId="5" fillId="0" borderId="14" xfId="0" applyFont="1" applyBorder="1" applyAlignment="1" applyProtection="1">
      <alignment horizontal="center" vertical="center" wrapText="1"/>
      <protection locked="0"/>
    </xf>
    <xf numFmtId="0" fontId="2" fillId="0" borderId="0" xfId="0" applyFont="1" applyBorder="1" applyAlignment="1" applyProtection="1">
      <alignment horizontal="right" vertical="center" wrapText="1"/>
      <protection locked="0"/>
    </xf>
    <xf numFmtId="0" fontId="2" fillId="0" borderId="0" xfId="0" applyFont="1" applyBorder="1" applyAlignment="1" applyProtection="1">
      <alignment horizontal="right" wrapText="1"/>
      <protection locked="0"/>
    </xf>
    <xf numFmtId="0" fontId="5" fillId="0" borderId="15" xfId="0" applyFont="1" applyBorder="1" applyAlignment="1" applyProtection="1">
      <alignment horizontal="center" vertical="center"/>
      <protection locked="0"/>
    </xf>
    <xf numFmtId="0" fontId="5" fillId="0" borderId="15" xfId="0" applyFont="1" applyBorder="1" applyAlignment="1" applyProtection="1">
      <alignment horizontal="center" vertical="center" wrapText="1"/>
      <protection locked="0"/>
    </xf>
    <xf numFmtId="0" fontId="2" fillId="0" borderId="0" xfId="0" applyFont="1" applyBorder="1" applyAlignment="1">
      <alignment horizontal="left" vertical="center"/>
    </xf>
    <xf numFmtId="180" fontId="10" fillId="0" borderId="1" xfId="58" applyNumberFormat="1" applyFont="1" applyBorder="1" applyAlignment="1">
      <alignment horizontal="center" vertical="center"/>
    </xf>
    <xf numFmtId="180" fontId="10" fillId="0" borderId="1" xfId="0" applyNumberFormat="1" applyFont="1" applyBorder="1" applyAlignment="1">
      <alignment horizontal="center" vertical="center"/>
    </xf>
    <xf numFmtId="0" fontId="2" fillId="0" borderId="9" xfId="0" applyFont="1" applyBorder="1" applyAlignment="1">
      <alignment horizontal="left" vertical="center" wrapText="1"/>
    </xf>
    <xf numFmtId="0" fontId="2" fillId="0" borderId="14" xfId="0" applyFont="1" applyBorder="1" applyAlignment="1" applyProtection="1">
      <alignment horizontal="left" vertical="center"/>
      <protection locked="0"/>
    </xf>
    <xf numFmtId="0" fontId="2" fillId="0" borderId="14" xfId="0" applyFont="1" applyBorder="1" applyAlignment="1">
      <alignment horizontal="left" vertical="center" wrapText="1"/>
    </xf>
    <xf numFmtId="3" fontId="2" fillId="0" borderId="14" xfId="0" applyNumberFormat="1" applyFont="1" applyBorder="1" applyAlignment="1">
      <alignment horizontal="right" vertical="center"/>
    </xf>
    <xf numFmtId="0" fontId="2" fillId="0" borderId="16" xfId="0" applyFont="1" applyBorder="1" applyAlignment="1">
      <alignment horizontal="center" vertical="center"/>
    </xf>
    <xf numFmtId="0" fontId="2" fillId="0" borderId="15" xfId="0" applyFont="1" applyBorder="1" applyAlignment="1" applyProtection="1">
      <alignment horizontal="left" vertical="center"/>
      <protection locked="0"/>
    </xf>
    <xf numFmtId="0" fontId="2" fillId="0" borderId="15" xfId="0" applyFont="1" applyBorder="1" applyAlignment="1">
      <alignment horizontal="left" vertical="center"/>
    </xf>
    <xf numFmtId="0" fontId="2" fillId="2" borderId="14" xfId="0" applyFont="1" applyFill="1" applyBorder="1" applyAlignment="1">
      <alignment horizontal="right" vertical="center"/>
    </xf>
    <xf numFmtId="0" fontId="2" fillId="2" borderId="0" xfId="0" applyFont="1" applyFill="1" applyBorder="1" applyAlignment="1">
      <alignment horizontal="left" vertical="center"/>
    </xf>
    <xf numFmtId="179" fontId="10" fillId="0" borderId="0" xfId="0" applyNumberFormat="1" applyFont="1" applyBorder="1" applyAlignment="1">
      <alignment horizontal="left" vertical="center"/>
    </xf>
    <xf numFmtId="0" fontId="2" fillId="0" borderId="0" xfId="0" applyFont="1" applyBorder="1" applyAlignment="1">
      <alignment horizontal="right"/>
    </xf>
    <xf numFmtId="0" fontId="15" fillId="0" borderId="0" xfId="0" applyFont="1" applyBorder="1" applyAlignment="1" applyProtection="1">
      <alignment horizontal="right"/>
      <protection locked="0"/>
    </xf>
    <xf numFmtId="49" fontId="15" fillId="0" borderId="0" xfId="0" applyNumberFormat="1" applyFont="1" applyBorder="1" applyProtection="1">
      <protection locked="0"/>
    </xf>
    <xf numFmtId="0" fontId="3" fillId="0" borderId="0" xfId="0" applyFont="1" applyBorder="1" applyAlignment="1">
      <alignment horizontal="right"/>
    </xf>
    <xf numFmtId="0" fontId="16" fillId="0" borderId="0" xfId="0" applyFont="1" applyBorder="1" applyAlignment="1" applyProtection="1">
      <alignment horizontal="center" vertical="center" wrapText="1"/>
      <protection locked="0"/>
    </xf>
    <xf numFmtId="0" fontId="16" fillId="0" borderId="0" xfId="0" applyFont="1" applyBorder="1" applyAlignment="1" applyProtection="1">
      <alignment horizontal="center" vertical="center"/>
      <protection locked="0"/>
    </xf>
    <xf numFmtId="0" fontId="16" fillId="0" borderId="0" xfId="0" applyFont="1" applyBorder="1" applyAlignment="1">
      <alignment horizontal="center" vertical="center"/>
    </xf>
    <xf numFmtId="0" fontId="5" fillId="0" borderId="6" xfId="0" applyFont="1" applyBorder="1" applyAlignment="1" applyProtection="1">
      <alignment horizontal="center" vertical="center"/>
      <protection locked="0"/>
    </xf>
    <xf numFmtId="49" fontId="5" fillId="0" borderId="6" xfId="0" applyNumberFormat="1" applyFont="1" applyBorder="1" applyAlignment="1" applyProtection="1">
      <alignment horizontal="center" vertical="center" wrapText="1"/>
      <protection locked="0"/>
    </xf>
    <xf numFmtId="0" fontId="5" fillId="0" borderId="8" xfId="0" applyFont="1" applyBorder="1" applyAlignment="1" applyProtection="1">
      <alignment horizontal="center" vertical="center"/>
      <protection locked="0"/>
    </xf>
    <xf numFmtId="49" fontId="5" fillId="0" borderId="8" xfId="0" applyNumberFormat="1" applyFont="1" applyBorder="1" applyAlignment="1" applyProtection="1">
      <alignment horizontal="center" vertical="center" wrapText="1"/>
      <protection locked="0"/>
    </xf>
    <xf numFmtId="49" fontId="5" fillId="0" borderId="1" xfId="0" applyNumberFormat="1" applyFont="1" applyBorder="1" applyAlignment="1" applyProtection="1">
      <alignment horizontal="center" vertical="center"/>
      <protection locked="0"/>
    </xf>
    <xf numFmtId="0" fontId="3" fillId="0" borderId="7" xfId="0" applyFont="1" applyBorder="1" applyAlignment="1" applyProtection="1">
      <alignment horizontal="center" vertical="center"/>
      <protection locked="0"/>
    </xf>
    <xf numFmtId="0" fontId="11" fillId="0" borderId="0" xfId="0" applyFont="1" applyBorder="1"/>
    <xf numFmtId="0" fontId="3" fillId="0" borderId="1" xfId="0" applyFont="1" applyBorder="1" applyAlignment="1">
      <alignment horizontal="center" vertical="center" wrapText="1"/>
    </xf>
    <xf numFmtId="0" fontId="2" fillId="0" borderId="1" xfId="0" applyFont="1" applyBorder="1" applyAlignment="1">
      <alignment horizontal="left" vertical="center" wrapText="1" indent="1"/>
    </xf>
    <xf numFmtId="0" fontId="2" fillId="0" borderId="1" xfId="0" applyFont="1" applyBorder="1" applyAlignment="1">
      <alignment horizontal="left" vertical="center" wrapText="1" indent="2"/>
    </xf>
    <xf numFmtId="0" fontId="3" fillId="0" borderId="0" xfId="0" applyFont="1" applyBorder="1" applyAlignment="1">
      <alignment vertical="top"/>
    </xf>
    <xf numFmtId="49" fontId="8" fillId="0" borderId="7" xfId="20" applyNumberFormat="1" applyFont="1" applyBorder="1" applyAlignment="1" applyProtection="1">
      <alignment vertical="center" wrapText="1"/>
    </xf>
    <xf numFmtId="0" fontId="3" fillId="0" borderId="16" xfId="0" applyFont="1" applyBorder="1" applyAlignment="1" applyProtection="1">
      <alignment horizontal="center" vertical="center" wrapText="1"/>
      <protection locked="0"/>
    </xf>
    <xf numFmtId="0" fontId="2" fillId="2" borderId="14" xfId="0" applyFont="1" applyFill="1" applyBorder="1" applyAlignment="1">
      <alignment horizontal="left" vertical="center"/>
    </xf>
    <xf numFmtId="0" fontId="5" fillId="0" borderId="10" xfId="0" applyFont="1" applyBorder="1" applyAlignment="1">
      <alignment horizontal="center" vertical="center"/>
    </xf>
    <xf numFmtId="0" fontId="5" fillId="0" borderId="12" xfId="0" applyFont="1" applyBorder="1" applyAlignment="1">
      <alignment horizontal="center" vertical="center"/>
    </xf>
    <xf numFmtId="0" fontId="5" fillId="0" borderId="16" xfId="0" applyFont="1" applyBorder="1" applyAlignment="1" applyProtection="1">
      <alignment horizontal="center" vertical="center" wrapText="1"/>
      <protection locked="0"/>
    </xf>
    <xf numFmtId="0" fontId="5" fillId="0" borderId="14" xfId="0" applyFont="1" applyBorder="1" applyAlignment="1">
      <alignment horizontal="center" vertical="center"/>
    </xf>
    <xf numFmtId="179" fontId="10" fillId="0" borderId="9" xfId="0" applyNumberFormat="1" applyFont="1" applyBorder="1" applyAlignment="1">
      <alignment horizontal="right" vertical="center"/>
    </xf>
    <xf numFmtId="0" fontId="2" fillId="0" borderId="0" xfId="0" applyFont="1" applyBorder="1" applyAlignment="1">
      <alignment horizontal="right" vertical="center"/>
    </xf>
    <xf numFmtId="0" fontId="3" fillId="0" borderId="0" xfId="0" applyFont="1" applyBorder="1" applyAlignment="1" applyProtection="1">
      <alignment vertical="top"/>
      <protection locked="0"/>
    </xf>
    <xf numFmtId="49" fontId="3" fillId="0" borderId="0" xfId="0" applyNumberFormat="1" applyFont="1" applyBorder="1" applyProtection="1">
      <protection locked="0"/>
    </xf>
    <xf numFmtId="0" fontId="5" fillId="0" borderId="0" xfId="0" applyFont="1" applyBorder="1" applyAlignment="1" applyProtection="1">
      <alignment horizontal="left" vertical="center"/>
      <protection locked="0"/>
    </xf>
    <xf numFmtId="0" fontId="5" fillId="0" borderId="9" xfId="0" applyFont="1" applyBorder="1" applyAlignment="1" applyProtection="1">
      <alignment horizontal="center" vertical="center"/>
      <protection locked="0"/>
    </xf>
    <xf numFmtId="0" fontId="3" fillId="0" borderId="2" xfId="0" applyFont="1" applyBorder="1" applyAlignment="1" applyProtection="1">
      <alignment horizontal="center" vertical="center" wrapText="1"/>
      <protection locked="0"/>
    </xf>
    <xf numFmtId="0" fontId="2" fillId="0" borderId="3" xfId="0" applyFont="1" applyBorder="1" applyAlignment="1">
      <alignment horizontal="left" vertical="center"/>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5" fillId="0" borderId="2" xfId="0" applyFont="1" applyBorder="1" applyAlignment="1" applyProtection="1">
      <alignment horizontal="center" vertical="center"/>
      <protection locked="0"/>
    </xf>
    <xf numFmtId="0" fontId="5" fillId="0" borderId="2" xfId="0" applyFont="1" applyBorder="1" applyAlignment="1" applyProtection="1">
      <alignment horizontal="center" vertical="center" wrapText="1"/>
      <protection locked="0"/>
    </xf>
    <xf numFmtId="0" fontId="5" fillId="0" borderId="1" xfId="0" applyFont="1" applyBorder="1" applyAlignment="1" applyProtection="1">
      <alignment horizontal="center" vertical="center" wrapText="1"/>
      <protection locked="0"/>
    </xf>
    <xf numFmtId="0" fontId="5" fillId="0" borderId="4" xfId="0" applyFont="1" applyBorder="1" applyAlignment="1" applyProtection="1">
      <alignment horizontal="center" vertical="center" wrapText="1"/>
      <protection locked="0"/>
    </xf>
    <xf numFmtId="0" fontId="2" fillId="0" borderId="0" xfId="0" applyFont="1" applyBorder="1" applyAlignment="1">
      <alignment horizontal="right" vertical="center" wrapText="1"/>
    </xf>
    <xf numFmtId="0" fontId="17" fillId="0" borderId="0" xfId="0" applyFont="1" applyBorder="1" applyAlignment="1">
      <alignment horizontal="center" vertical="center"/>
    </xf>
    <xf numFmtId="0" fontId="3" fillId="2" borderId="0" xfId="0" applyFont="1" applyFill="1" applyBorder="1" applyAlignment="1" applyProtection="1">
      <alignment horizontal="left" vertical="center" wrapText="1"/>
      <protection locked="0"/>
    </xf>
    <xf numFmtId="0" fontId="12" fillId="2" borderId="1" xfId="0" applyFont="1" applyFill="1" applyBorder="1" applyAlignment="1" applyProtection="1">
      <alignment vertical="top" wrapText="1"/>
      <protection locked="0"/>
    </xf>
    <xf numFmtId="49" fontId="5" fillId="0" borderId="2" xfId="0" applyNumberFormat="1" applyFont="1" applyBorder="1" applyAlignment="1">
      <alignment horizontal="center" vertical="center" wrapText="1"/>
    </xf>
    <xf numFmtId="49" fontId="5" fillId="0" borderId="4" xfId="0" applyNumberFormat="1" applyFont="1" applyBorder="1" applyAlignment="1">
      <alignment horizontal="center" vertical="center" wrapText="1"/>
    </xf>
    <xf numFmtId="49" fontId="5" fillId="0" borderId="1" xfId="0" applyNumberFormat="1" applyFont="1" applyBorder="1" applyAlignment="1">
      <alignment horizontal="center" vertical="center"/>
    </xf>
    <xf numFmtId="0" fontId="3" fillId="0" borderId="4" xfId="0" applyFont="1" applyBorder="1" applyAlignment="1">
      <alignment horizontal="center" vertical="center"/>
    </xf>
    <xf numFmtId="0" fontId="12" fillId="2" borderId="0" xfId="0" applyFont="1" applyFill="1" applyBorder="1" applyAlignment="1">
      <alignment horizontal="left" vertical="center"/>
    </xf>
    <xf numFmtId="0" fontId="18" fillId="0" borderId="1" xfId="0" applyFont="1" applyBorder="1" applyAlignment="1" applyProtection="1">
      <alignment horizontal="center" vertical="center" wrapText="1"/>
      <protection locked="0"/>
    </xf>
    <xf numFmtId="0" fontId="18" fillId="0" borderId="1" xfId="0" applyFont="1" applyBorder="1" applyAlignment="1" applyProtection="1">
      <alignment vertical="top" wrapText="1"/>
      <protection locked="0"/>
    </xf>
    <xf numFmtId="0" fontId="2" fillId="0" borderId="1" xfId="0" applyFont="1" applyBorder="1" applyAlignment="1" applyProtection="1">
      <alignment vertical="center" wrapText="1"/>
      <protection locked="0"/>
    </xf>
    <xf numFmtId="0" fontId="19" fillId="0" borderId="1" xfId="0" applyFont="1" applyBorder="1" applyAlignment="1">
      <alignment horizontal="center" vertical="center"/>
    </xf>
    <xf numFmtId="0" fontId="19" fillId="0" borderId="1" xfId="0" applyFont="1" applyBorder="1" applyAlignment="1" applyProtection="1">
      <alignment horizontal="center" vertical="center" wrapText="1"/>
      <protection locked="0"/>
    </xf>
    <xf numFmtId="179" fontId="20" fillId="0" borderId="1" xfId="0" applyNumberFormat="1" applyFont="1" applyBorder="1" applyAlignment="1">
      <alignment horizontal="right" vertical="center"/>
    </xf>
    <xf numFmtId="0" fontId="18" fillId="2" borderId="6" xfId="0" applyFont="1" applyFill="1" applyBorder="1" applyAlignment="1">
      <alignment horizontal="center" vertical="center"/>
    </xf>
    <xf numFmtId="0" fontId="18" fillId="0" borderId="2" xfId="0" applyFont="1" applyBorder="1" applyAlignment="1" applyProtection="1">
      <alignment horizontal="center" vertical="center"/>
      <protection locked="0"/>
    </xf>
    <xf numFmtId="0" fontId="18" fillId="0" borderId="3" xfId="0" applyFont="1" applyBorder="1" applyAlignment="1" applyProtection="1">
      <alignment horizontal="center" vertical="center"/>
      <protection locked="0"/>
    </xf>
    <xf numFmtId="0" fontId="18" fillId="0" borderId="4" xfId="0" applyFont="1" applyBorder="1" applyAlignment="1" applyProtection="1">
      <alignment horizontal="center" vertical="center"/>
      <protection locked="0"/>
    </xf>
    <xf numFmtId="0" fontId="18" fillId="0" borderId="6" xfId="0" applyFont="1" applyBorder="1" applyAlignment="1" applyProtection="1">
      <alignment horizontal="center" vertical="center"/>
      <protection locked="0"/>
    </xf>
    <xf numFmtId="0" fontId="18" fillId="2" borderId="9" xfId="0" applyFont="1" applyFill="1" applyBorder="1" applyAlignment="1" applyProtection="1">
      <alignment horizontal="center" vertical="center" wrapText="1"/>
      <protection locked="0"/>
    </xf>
    <xf numFmtId="0" fontId="18" fillId="0" borderId="9" xfId="0" applyFont="1" applyBorder="1" applyAlignment="1" applyProtection="1">
      <alignment horizontal="center" vertical="center"/>
      <protection locked="0"/>
    </xf>
    <xf numFmtId="0" fontId="18" fillId="0" borderId="1" xfId="0" applyFont="1" applyBorder="1" applyAlignment="1" applyProtection="1">
      <alignment horizontal="center" vertical="center"/>
      <protection locked="0"/>
    </xf>
    <xf numFmtId="0" fontId="2" fillId="2" borderId="1" xfId="0" applyFont="1" applyFill="1" applyBorder="1" applyAlignment="1">
      <alignment horizontal="left" vertical="center" wrapText="1"/>
    </xf>
    <xf numFmtId="0" fontId="2" fillId="2" borderId="1" xfId="0" applyFont="1" applyFill="1" applyBorder="1" applyAlignment="1">
      <alignment horizontal="left" vertical="center" wrapText="1" indent="1"/>
    </xf>
    <xf numFmtId="0" fontId="2" fillId="2" borderId="1" xfId="0" applyFont="1" applyFill="1" applyBorder="1" applyAlignment="1">
      <alignment horizontal="left" vertical="center" wrapText="1" indent="2"/>
    </xf>
    <xf numFmtId="0" fontId="2" fillId="2" borderId="2" xfId="0" applyFont="1" applyFill="1" applyBorder="1" applyAlignment="1">
      <alignment horizontal="center" vertical="center" wrapText="1"/>
    </xf>
    <xf numFmtId="0" fontId="2" fillId="2" borderId="4" xfId="0" applyFont="1" applyFill="1" applyBorder="1" applyAlignment="1">
      <alignment horizontal="left" vertical="center"/>
    </xf>
    <xf numFmtId="0" fontId="18" fillId="0" borderId="3" xfId="0" applyFont="1" applyBorder="1" applyAlignment="1">
      <alignment horizontal="center" vertical="center"/>
    </xf>
    <xf numFmtId="0" fontId="18" fillId="0" borderId="4" xfId="0" applyFont="1" applyBorder="1" applyAlignment="1">
      <alignment horizontal="center" vertical="center"/>
    </xf>
    <xf numFmtId="0" fontId="18" fillId="0" borderId="9" xfId="0" applyFont="1" applyBorder="1" applyAlignment="1" applyProtection="1">
      <alignment horizontal="center" vertical="center" wrapText="1"/>
      <protection locked="0"/>
    </xf>
    <xf numFmtId="0" fontId="3" fillId="0" borderId="6" xfId="0" applyFont="1" applyBorder="1" applyAlignment="1" applyProtection="1">
      <alignment horizontal="center" vertical="center" wrapText="1"/>
      <protection locked="0"/>
    </xf>
    <xf numFmtId="0" fontId="3" fillId="0" borderId="12" xfId="0" applyFont="1" applyBorder="1" applyAlignment="1" applyProtection="1">
      <alignment horizontal="center" vertical="center" wrapText="1"/>
      <protection locked="0"/>
    </xf>
    <xf numFmtId="0" fontId="3" fillId="0" borderId="3" xfId="0" applyFont="1" applyBorder="1" applyAlignment="1" applyProtection="1">
      <alignment horizontal="center" vertical="center" wrapText="1"/>
      <protection locked="0"/>
    </xf>
    <xf numFmtId="0" fontId="3" fillId="0" borderId="8" xfId="0" applyFont="1" applyBorder="1" applyAlignment="1" applyProtection="1">
      <alignment horizontal="center" vertical="center" wrapText="1"/>
      <protection locked="0"/>
    </xf>
    <xf numFmtId="0" fontId="3" fillId="0" borderId="13" xfId="0" applyFont="1" applyBorder="1" applyAlignment="1" applyProtection="1">
      <alignment horizontal="center" vertical="center" wrapText="1"/>
      <protection locked="0"/>
    </xf>
    <xf numFmtId="0" fontId="2" fillId="2" borderId="9" xfId="0" applyFont="1" applyFill="1" applyBorder="1" applyAlignment="1">
      <alignment horizontal="left" vertical="center"/>
    </xf>
    <xf numFmtId="0" fontId="2" fillId="2" borderId="1" xfId="0" applyFont="1" applyFill="1" applyBorder="1" applyAlignment="1">
      <alignment horizontal="center" vertical="center"/>
    </xf>
    <xf numFmtId="0" fontId="2" fillId="2" borderId="1" xfId="0" applyFont="1" applyFill="1" applyBorder="1" applyAlignment="1" applyProtection="1">
      <alignment horizontal="left" vertical="center" wrapText="1" indent="1"/>
      <protection locked="0"/>
    </xf>
    <xf numFmtId="0" fontId="12" fillId="0" borderId="1" xfId="0" applyFont="1" applyBorder="1" applyAlignment="1" applyProtection="1">
      <alignment vertical="top" wrapText="1"/>
      <protection locked="0"/>
    </xf>
    <xf numFmtId="0" fontId="3" fillId="0" borderId="3" xfId="0" applyFont="1" applyBorder="1" applyAlignment="1" applyProtection="1">
      <alignment horizontal="center" vertical="center"/>
      <protection locked="0"/>
    </xf>
    <xf numFmtId="0" fontId="3" fillId="0" borderId="4" xfId="0" applyFont="1" applyBorder="1" applyAlignment="1" applyProtection="1">
      <alignment horizontal="center" vertical="center" wrapText="1"/>
      <protection locked="0"/>
    </xf>
    <xf numFmtId="0" fontId="3" fillId="0" borderId="15" xfId="0" applyFont="1" applyBorder="1" applyAlignment="1" applyProtection="1">
      <alignment horizontal="center" vertical="center"/>
      <protection locked="0"/>
    </xf>
    <xf numFmtId="0" fontId="3" fillId="0" borderId="15" xfId="0" applyFont="1" applyBorder="1" applyAlignment="1" applyProtection="1">
      <alignment horizontal="center" vertical="center" wrapText="1"/>
      <protection locked="0"/>
    </xf>
    <xf numFmtId="0" fontId="3" fillId="0" borderId="14" xfId="0" applyFont="1" applyBorder="1" applyAlignment="1" applyProtection="1">
      <alignment horizontal="center" vertical="center" wrapText="1"/>
      <protection locked="0"/>
    </xf>
    <xf numFmtId="0" fontId="2" fillId="2" borderId="14" xfId="0" applyFont="1" applyFill="1" applyBorder="1" applyAlignment="1" applyProtection="1">
      <alignment horizontal="right" vertical="center"/>
      <protection locked="0"/>
    </xf>
    <xf numFmtId="0" fontId="2" fillId="0" borderId="1" xfId="0" applyFont="1" applyBorder="1" applyAlignment="1" applyProtection="1">
      <alignment vertical="center"/>
      <protection locked="0"/>
    </xf>
    <xf numFmtId="0" fontId="2" fillId="0" borderId="1" xfId="0" applyFont="1" applyBorder="1" applyAlignment="1" applyProtection="1">
      <alignment horizontal="left" vertical="center" wrapText="1"/>
      <protection locked="0"/>
    </xf>
    <xf numFmtId="0" fontId="2" fillId="2" borderId="0" xfId="0" applyFont="1" applyFill="1" applyBorder="1" applyAlignment="1" quotePrefix="1">
      <alignment horizontal="right" vertical="center" wrapText="1"/>
    </xf>
  </cellXfs>
  <cellStyles count="59">
    <cellStyle name="常规" xfId="0" builtinId="0"/>
    <cellStyle name="货币[0]" xfId="1" builtinId="7"/>
    <cellStyle name="20% - 强调文字颜色 3" xfId="2" builtinId="38"/>
    <cellStyle name="输入" xfId="3" builtinId="20"/>
    <cellStyle name="货币" xfId="4" builtinId="4"/>
    <cellStyle name="千位分隔[0]" xfId="5" builtinId="6"/>
    <cellStyle name="DateTimeStyle" xf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DateStyle" xfId="13"/>
    <cellStyle name="已访问的超链接" xfId="14" builtinId="9"/>
    <cellStyle name="注释" xfId="15" builtinId="10"/>
    <cellStyle name="60% - 强调文字颜色 2" xfId="16" builtinId="36"/>
    <cellStyle name="标题 4" xfId="17" builtinId="19"/>
    <cellStyle name="警告文本" xfId="18" builtinId="11"/>
    <cellStyle name="标题" xfId="19" builtinId="15"/>
    <cellStyle name="常规 2 5" xfId="20"/>
    <cellStyle name="解释性文本" xfId="21" builtinId="53"/>
    <cellStyle name="标题 1" xfId="22" builtinId="16"/>
    <cellStyle name="标题 2" xfId="23" builtinId="17"/>
    <cellStyle name="60% - 强调文字颜色 1" xfId="24" builtinId="32"/>
    <cellStyle name="标题 3" xfId="25" builtinId="18"/>
    <cellStyle name="60% - 强调文字颜色 4" xfId="26" builtinId="44"/>
    <cellStyle name="输出" xfId="27" builtinId="21"/>
    <cellStyle name="计算" xfId="28" builtinId="22"/>
    <cellStyle name="检查单元格" xfId="29" builtinId="23"/>
    <cellStyle name="20% - 强调文字颜色 6" xfId="30" builtinId="50"/>
    <cellStyle name="强调文字颜色 2" xfId="31" builtinId="33"/>
    <cellStyle name="链接单元格" xfId="32" builtinId="24"/>
    <cellStyle name="汇总" xfId="33" builtinId="25"/>
    <cellStyle name="好" xfId="34" builtinId="26"/>
    <cellStyle name="适中" xfId="35" builtinId="28"/>
    <cellStyle name="PercentStyle" xfId="36"/>
    <cellStyle name="20% - 强调文字颜色 5" xfId="37" builtinId="46"/>
    <cellStyle name="强调文字颜色 1" xfId="38" builtinId="29"/>
    <cellStyle name="20% - 强调文字颜色 1" xfId="39" builtinId="30"/>
    <cellStyle name="40% - 强调文字颜色 1" xfId="40" builtinId="31"/>
    <cellStyle name="20% - 强调文字颜色 2" xfId="41" builtinId="34"/>
    <cellStyle name="40% - 强调文字颜色 2" xfId="42" builtinId="35"/>
    <cellStyle name="强调文字颜色 3" xfId="43" builtinId="37"/>
    <cellStyle name="常规 3 2" xfId="44"/>
    <cellStyle name="强调文字颜色 4" xfId="45" builtinId="41"/>
    <cellStyle name="20% - 强调文字颜色 4" xfId="46" builtinId="42"/>
    <cellStyle name="40% - 强调文字颜色 4" xfId="47" builtinId="43"/>
    <cellStyle name="强调文字颜色 5" xfId="48" builtinId="45"/>
    <cellStyle name="40% - 强调文字颜色 5" xfId="49" builtinId="47"/>
    <cellStyle name="60% - 强调文字颜色 5" xfId="50" builtinId="48"/>
    <cellStyle name="强调文字颜色 6" xfId="51" builtinId="49"/>
    <cellStyle name="40% - 强调文字颜色 6" xfId="52" builtinId="51"/>
    <cellStyle name="60% - 强调文字颜色 6" xfId="53" builtinId="52"/>
    <cellStyle name="NumberStyle" xfId="54"/>
    <cellStyle name="TextStyle" xfId="55"/>
    <cellStyle name="MoneyStyle" xfId="56"/>
    <cellStyle name="TimeStyle" xfId="57"/>
    <cellStyle name="IntegralNumberStyle" xfId="58"/>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haredStrings" Target="sharedStrings.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主题​​">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D37"/>
  <sheetViews>
    <sheetView showGridLines="0" showZeros="0" tabSelected="1" workbookViewId="0">
      <pane ySplit="1" topLeftCell="A2" activePane="bottomLeft" state="frozen"/>
      <selection/>
      <selection pane="bottomLeft" activeCell="D37" sqref="D37"/>
    </sheetView>
  </sheetViews>
  <sheetFormatPr defaultColWidth="8.575" defaultRowHeight="12.75" customHeight="1" outlineLevelCol="3"/>
  <cols>
    <col min="1" max="4" width="41" customWidth="1"/>
  </cols>
  <sheetData>
    <row r="1" customHeight="1" spans="1:4">
      <c r="A1" s="2"/>
      <c r="B1" s="2"/>
      <c r="C1" s="2"/>
      <c r="D1" s="2"/>
    </row>
    <row r="2" ht="15" customHeight="1" spans="1:4">
      <c r="A2" s="90"/>
      <c r="B2" s="90"/>
      <c r="C2" s="90"/>
      <c r="D2" s="107" t="s">
        <v>0</v>
      </c>
    </row>
    <row r="3" ht="41.25" customHeight="1" spans="1:1">
      <c r="A3" s="85" t="str">
        <f>"2025"&amp;"年部门财务收支预算总表"</f>
        <v>2025年部门财务收支预算总表</v>
      </c>
    </row>
    <row r="4" ht="17.25" customHeight="1" spans="1:4">
      <c r="A4" s="88" t="str">
        <f>"单位名称："&amp;"昆明市呈贡区工商业联合会"</f>
        <v>单位名称：昆明市呈贡区工商业联合会</v>
      </c>
      <c r="B4" s="217"/>
      <c r="D4" s="196" t="s">
        <v>1</v>
      </c>
    </row>
    <row r="5" ht="23.25" customHeight="1" spans="1:4">
      <c r="A5" s="218" t="s">
        <v>2</v>
      </c>
      <c r="B5" s="219"/>
      <c r="C5" s="218" t="s">
        <v>3</v>
      </c>
      <c r="D5" s="219"/>
    </row>
    <row r="6" ht="24" customHeight="1" spans="1:4">
      <c r="A6" s="218" t="s">
        <v>4</v>
      </c>
      <c r="B6" s="218" t="s">
        <v>5</v>
      </c>
      <c r="C6" s="218" t="s">
        <v>6</v>
      </c>
      <c r="D6" s="218" t="s">
        <v>5</v>
      </c>
    </row>
    <row r="7" ht="17.25" customHeight="1" spans="1:4">
      <c r="A7" s="220" t="s">
        <v>7</v>
      </c>
      <c r="B7" s="125">
        <v>1262230.32</v>
      </c>
      <c r="C7" s="220" t="s">
        <v>8</v>
      </c>
      <c r="D7" s="125">
        <v>921726.32</v>
      </c>
    </row>
    <row r="8" ht="17.25" customHeight="1" spans="1:4">
      <c r="A8" s="220" t="s">
        <v>9</v>
      </c>
      <c r="B8" s="125"/>
      <c r="C8" s="220" t="s">
        <v>10</v>
      </c>
      <c r="D8" s="125"/>
    </row>
    <row r="9" ht="17.25" customHeight="1" spans="1:4">
      <c r="A9" s="220" t="s">
        <v>11</v>
      </c>
      <c r="B9" s="125"/>
      <c r="C9" s="255" t="s">
        <v>12</v>
      </c>
      <c r="D9" s="125"/>
    </row>
    <row r="10" ht="17.25" customHeight="1" spans="1:4">
      <c r="A10" s="220" t="s">
        <v>13</v>
      </c>
      <c r="B10" s="125"/>
      <c r="C10" s="255" t="s">
        <v>14</v>
      </c>
      <c r="D10" s="125"/>
    </row>
    <row r="11" ht="17.25" customHeight="1" spans="1:4">
      <c r="A11" s="220" t="s">
        <v>15</v>
      </c>
      <c r="B11" s="125"/>
      <c r="C11" s="255" t="s">
        <v>16</v>
      </c>
      <c r="D11" s="125">
        <v>900</v>
      </c>
    </row>
    <row r="12" ht="17.25" customHeight="1" spans="1:4">
      <c r="A12" s="220" t="s">
        <v>17</v>
      </c>
      <c r="B12" s="125"/>
      <c r="C12" s="255" t="s">
        <v>18</v>
      </c>
      <c r="D12" s="125"/>
    </row>
    <row r="13" ht="17.25" customHeight="1" spans="1:4">
      <c r="A13" s="220" t="s">
        <v>19</v>
      </c>
      <c r="B13" s="125"/>
      <c r="C13" s="256" t="s">
        <v>20</v>
      </c>
      <c r="D13" s="125"/>
    </row>
    <row r="14" ht="17.25" customHeight="1" spans="1:4">
      <c r="A14" s="220" t="s">
        <v>21</v>
      </c>
      <c r="B14" s="125"/>
      <c r="C14" s="256" t="s">
        <v>22</v>
      </c>
      <c r="D14" s="125">
        <v>194100</v>
      </c>
    </row>
    <row r="15" ht="17.25" customHeight="1" spans="1:4">
      <c r="A15" s="220" t="s">
        <v>23</v>
      </c>
      <c r="B15" s="125"/>
      <c r="C15" s="256" t="s">
        <v>24</v>
      </c>
      <c r="D15" s="125">
        <v>90628</v>
      </c>
    </row>
    <row r="16" ht="17.25" customHeight="1" spans="1:4">
      <c r="A16" s="220" t="s">
        <v>25</v>
      </c>
      <c r="B16" s="125"/>
      <c r="C16" s="256" t="s">
        <v>26</v>
      </c>
      <c r="D16" s="125"/>
    </row>
    <row r="17" ht="17.25" customHeight="1" spans="1:4">
      <c r="A17" s="23"/>
      <c r="B17" s="125"/>
      <c r="C17" s="256" t="s">
        <v>27</v>
      </c>
      <c r="D17" s="125"/>
    </row>
    <row r="18" ht="17.25" customHeight="1" spans="1:4">
      <c r="A18" s="221"/>
      <c r="B18" s="125"/>
      <c r="C18" s="256" t="s">
        <v>28</v>
      </c>
      <c r="D18" s="125"/>
    </row>
    <row r="19" ht="17.25" customHeight="1" spans="1:4">
      <c r="A19" s="221"/>
      <c r="B19" s="125"/>
      <c r="C19" s="256" t="s">
        <v>29</v>
      </c>
      <c r="D19" s="125"/>
    </row>
    <row r="20" ht="17.25" customHeight="1" spans="1:4">
      <c r="A20" s="221"/>
      <c r="B20" s="125"/>
      <c r="C20" s="256" t="s">
        <v>30</v>
      </c>
      <c r="D20" s="125"/>
    </row>
    <row r="21" ht="17.25" customHeight="1" spans="1:4">
      <c r="A21" s="221"/>
      <c r="B21" s="125"/>
      <c r="C21" s="256" t="s">
        <v>31</v>
      </c>
      <c r="D21" s="125"/>
    </row>
    <row r="22" ht="17.25" customHeight="1" spans="1:4">
      <c r="A22" s="221"/>
      <c r="B22" s="125"/>
      <c r="C22" s="256" t="s">
        <v>32</v>
      </c>
      <c r="D22" s="125"/>
    </row>
    <row r="23" ht="17.25" customHeight="1" spans="1:4">
      <c r="A23" s="221"/>
      <c r="B23" s="125"/>
      <c r="C23" s="256" t="s">
        <v>33</v>
      </c>
      <c r="D23" s="125"/>
    </row>
    <row r="24" ht="17.25" customHeight="1" spans="1:4">
      <c r="A24" s="221"/>
      <c r="B24" s="125"/>
      <c r="C24" s="256" t="s">
        <v>34</v>
      </c>
      <c r="D24" s="125"/>
    </row>
    <row r="25" ht="17.25" customHeight="1" spans="1:4">
      <c r="A25" s="221"/>
      <c r="B25" s="125"/>
      <c r="C25" s="256" t="s">
        <v>35</v>
      </c>
      <c r="D25" s="125">
        <v>54876</v>
      </c>
    </row>
    <row r="26" ht="17.25" customHeight="1" spans="1:4">
      <c r="A26" s="221"/>
      <c r="B26" s="125"/>
      <c r="C26" s="256" t="s">
        <v>36</v>
      </c>
      <c r="D26" s="125"/>
    </row>
    <row r="27" ht="17.25" customHeight="1" spans="1:4">
      <c r="A27" s="221"/>
      <c r="B27" s="125"/>
      <c r="C27" s="23" t="s">
        <v>37</v>
      </c>
      <c r="D27" s="125"/>
    </row>
    <row r="28" ht="17.25" customHeight="1" spans="1:4">
      <c r="A28" s="221"/>
      <c r="B28" s="125"/>
      <c r="C28" s="256" t="s">
        <v>38</v>
      </c>
      <c r="D28" s="125"/>
    </row>
    <row r="29" ht="16.5" customHeight="1" spans="1:4">
      <c r="A29" s="221"/>
      <c r="B29" s="125"/>
      <c r="C29" s="256" t="s">
        <v>39</v>
      </c>
      <c r="D29" s="125"/>
    </row>
    <row r="30" ht="16.5" customHeight="1" spans="1:4">
      <c r="A30" s="221"/>
      <c r="B30" s="125"/>
      <c r="C30" s="23" t="s">
        <v>40</v>
      </c>
      <c r="D30" s="125"/>
    </row>
    <row r="31" ht="17.25" customHeight="1" spans="1:4">
      <c r="A31" s="221"/>
      <c r="B31" s="125"/>
      <c r="C31" s="23" t="s">
        <v>41</v>
      </c>
      <c r="D31" s="125"/>
    </row>
    <row r="32" ht="17.25" customHeight="1" spans="1:4">
      <c r="A32" s="221"/>
      <c r="B32" s="125"/>
      <c r="C32" s="256" t="s">
        <v>42</v>
      </c>
      <c r="D32" s="125"/>
    </row>
    <row r="33" ht="16.5" customHeight="1" spans="1:4">
      <c r="A33" s="221" t="s">
        <v>43</v>
      </c>
      <c r="B33" s="125">
        <v>1262230.32</v>
      </c>
      <c r="C33" s="221" t="s">
        <v>44</v>
      </c>
      <c r="D33" s="125">
        <v>1262230.32</v>
      </c>
    </row>
    <row r="34" ht="16.5" customHeight="1" spans="1:4">
      <c r="A34" s="23" t="s">
        <v>45</v>
      </c>
      <c r="B34" s="125">
        <v>2700</v>
      </c>
      <c r="C34" s="23" t="s">
        <v>46</v>
      </c>
      <c r="D34" s="125">
        <v>2700</v>
      </c>
    </row>
    <row r="35" ht="16.5" customHeight="1" spans="1:4">
      <c r="A35" s="256" t="s">
        <v>47</v>
      </c>
      <c r="B35" s="125">
        <v>2700</v>
      </c>
      <c r="C35" s="256" t="s">
        <v>47</v>
      </c>
      <c r="D35" s="125">
        <v>2700</v>
      </c>
    </row>
    <row r="36" ht="16.5" customHeight="1" spans="1:4">
      <c r="A36" s="256" t="s">
        <v>48</v>
      </c>
      <c r="B36" s="125"/>
      <c r="C36" s="256" t="s">
        <v>49</v>
      </c>
      <c r="D36" s="125"/>
    </row>
    <row r="37" ht="16.5" customHeight="1" spans="1:4">
      <c r="A37" s="222" t="s">
        <v>50</v>
      </c>
      <c r="B37" s="125">
        <v>1264930.32</v>
      </c>
      <c r="C37" s="222" t="s">
        <v>51</v>
      </c>
      <c r="D37" s="125">
        <v>1264930.32</v>
      </c>
    </row>
  </sheetData>
  <mergeCells count="4">
    <mergeCell ref="A3:D3"/>
    <mergeCell ref="A4:B4"/>
    <mergeCell ref="A5:B5"/>
    <mergeCell ref="C5:D5"/>
  </mergeCells>
  <printOptions horizontalCentered="1"/>
  <pageMargins left="0.960416666666667" right="0.960416666666667" top="0.720138888888889" bottom="0.720138888888889" header="0" footer="0"/>
  <pageSetup paperSize="9" scale="75" orientation="landscape" horizontalDpi="600"/>
  <headerFooter>
    <oddFooter>&amp;C第&amp;P页，共&amp;N页&amp;R&amp;N</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11"/>
  <sheetViews>
    <sheetView showZeros="0" workbookViewId="0">
      <pane ySplit="1" topLeftCell="A2" activePane="bottomLeft" state="frozen"/>
      <selection/>
      <selection pane="bottomLeft" activeCell="C28" sqref="C28"/>
    </sheetView>
  </sheetViews>
  <sheetFormatPr defaultColWidth="9.13333333333333" defaultRowHeight="14.25" customHeight="1" outlineLevelCol="5"/>
  <cols>
    <col min="1" max="1" width="32.1333333333333" customWidth="1"/>
    <col min="2" max="2" width="20.7083333333333" customWidth="1"/>
    <col min="3" max="3" width="32.1333333333333" customWidth="1"/>
    <col min="4" max="4" width="27.7083333333333" customWidth="1"/>
    <col min="5" max="6" width="36.7" customWidth="1"/>
  </cols>
  <sheetData>
    <row r="1" customHeight="1" spans="1:6">
      <c r="A1" s="2"/>
      <c r="B1" s="2"/>
      <c r="C1" s="2"/>
      <c r="D1" s="2"/>
      <c r="E1" s="2"/>
      <c r="F1" s="2"/>
    </row>
    <row r="2" ht="12" customHeight="1" spans="1:6">
      <c r="A2" s="171">
        <v>1</v>
      </c>
      <c r="B2" s="172">
        <v>0</v>
      </c>
      <c r="C2" s="171">
        <v>1</v>
      </c>
      <c r="D2" s="173"/>
      <c r="E2" s="173"/>
      <c r="F2" s="170" t="s">
        <v>436</v>
      </c>
    </row>
    <row r="3" ht="42" customHeight="1" spans="1:6">
      <c r="A3" s="174" t="str">
        <f>"2025"&amp;"年部门政府性基金预算支出预算表"</f>
        <v>2025年部门政府性基金预算支出预算表</v>
      </c>
      <c r="B3" s="174" t="s">
        <v>437</v>
      </c>
      <c r="C3" s="175"/>
      <c r="D3" s="176"/>
      <c r="E3" s="176"/>
      <c r="F3" s="176"/>
    </row>
    <row r="4" ht="13.5" customHeight="1" spans="1:6">
      <c r="A4" s="51" t="str">
        <f>"单位名称："&amp;"昆明市呈贡区工商业联合会"</f>
        <v>单位名称：昆明市呈贡区工商业联合会</v>
      </c>
      <c r="B4" s="51" t="s">
        <v>438</v>
      </c>
      <c r="C4" s="171"/>
      <c r="D4" s="173"/>
      <c r="E4" s="173"/>
      <c r="F4" s="170" t="s">
        <v>1</v>
      </c>
    </row>
    <row r="5" ht="19.5" customHeight="1" spans="1:6">
      <c r="A5" s="177" t="s">
        <v>188</v>
      </c>
      <c r="B5" s="178" t="s">
        <v>73</v>
      </c>
      <c r="C5" s="177" t="s">
        <v>74</v>
      </c>
      <c r="D5" s="14" t="s">
        <v>439</v>
      </c>
      <c r="E5" s="15"/>
      <c r="F5" s="39"/>
    </row>
    <row r="6" ht="18.75" customHeight="1" spans="1:6">
      <c r="A6" s="179"/>
      <c r="B6" s="180"/>
      <c r="C6" s="179"/>
      <c r="D6" s="59" t="s">
        <v>55</v>
      </c>
      <c r="E6" s="14" t="s">
        <v>76</v>
      </c>
      <c r="F6" s="59" t="s">
        <v>77</v>
      </c>
    </row>
    <row r="7" ht="18.75" customHeight="1" spans="1:6">
      <c r="A7" s="110">
        <v>1</v>
      </c>
      <c r="B7" s="181" t="s">
        <v>84</v>
      </c>
      <c r="C7" s="110">
        <v>3</v>
      </c>
      <c r="D7" s="16">
        <v>4</v>
      </c>
      <c r="E7" s="16">
        <v>5</v>
      </c>
      <c r="F7" s="16">
        <v>6</v>
      </c>
    </row>
    <row r="8" ht="21" customHeight="1" spans="1:6">
      <c r="A8" s="34"/>
      <c r="B8" s="34"/>
      <c r="C8" s="34"/>
      <c r="D8" s="125"/>
      <c r="E8" s="125"/>
      <c r="F8" s="125"/>
    </row>
    <row r="9" ht="21" customHeight="1" spans="1:6">
      <c r="A9" s="45"/>
      <c r="B9" s="45"/>
      <c r="C9" s="45"/>
      <c r="D9" s="125"/>
      <c r="E9" s="125"/>
      <c r="F9" s="125"/>
    </row>
    <row r="10" ht="18.75" customHeight="1" spans="1:6">
      <c r="A10" s="182" t="s">
        <v>177</v>
      </c>
      <c r="B10" s="182" t="s">
        <v>177</v>
      </c>
      <c r="C10" s="182" t="s">
        <v>177</v>
      </c>
      <c r="D10" s="128"/>
      <c r="E10" s="125"/>
      <c r="F10" s="125"/>
    </row>
    <row r="11" ht="18.75" customHeight="1" spans="1:2">
      <c r="A11" s="72" t="s">
        <v>440</v>
      </c>
      <c r="B11" s="72"/>
    </row>
  </sheetData>
  <mergeCells count="8">
    <mergeCell ref="A3:F3"/>
    <mergeCell ref="A4:C4"/>
    <mergeCell ref="D5:F5"/>
    <mergeCell ref="A10:C10"/>
    <mergeCell ref="A11:B11"/>
    <mergeCell ref="A5:A6"/>
    <mergeCell ref="B5:B6"/>
    <mergeCell ref="C5:C6"/>
  </mergeCells>
  <printOptions horizontalCentered="1"/>
  <pageMargins left="0.37" right="0.37" top="0.56" bottom="0.56" header="0.48" footer="0.48"/>
  <pageSetup paperSize="9" scale="9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2"/>
  <sheetViews>
    <sheetView showZeros="0" workbookViewId="0">
      <pane ySplit="1" topLeftCell="A2" activePane="bottomLeft" state="frozen"/>
      <selection/>
      <selection pane="bottomLeft" activeCell="C22" sqref="C22"/>
    </sheetView>
  </sheetViews>
  <sheetFormatPr defaultColWidth="9.13333333333333" defaultRowHeight="14.25" customHeight="1"/>
  <cols>
    <col min="1" max="2" width="32.575" customWidth="1"/>
    <col min="3" max="3" width="41.1333333333333" customWidth="1"/>
    <col min="4" max="4" width="21.7083333333333" customWidth="1"/>
    <col min="5" max="5" width="35.2916666666667" customWidth="1"/>
    <col min="6" max="6" width="7.70833333333333" customWidth="1"/>
    <col min="7" max="7" width="11.1333333333333" customWidth="1"/>
    <col min="8" max="8" width="13.2916666666667" customWidth="1"/>
    <col min="9" max="18" width="20" customWidth="1"/>
    <col min="19" max="19" width="19.8583333333333" customWidth="1"/>
  </cols>
  <sheetData>
    <row r="1" customHeight="1" spans="1:19">
      <c r="A1" s="2"/>
      <c r="B1" s="2"/>
      <c r="C1" s="2"/>
      <c r="D1" s="2"/>
      <c r="E1" s="2"/>
      <c r="F1" s="2"/>
      <c r="G1" s="2"/>
      <c r="H1" s="2"/>
      <c r="I1" s="2"/>
      <c r="J1" s="2"/>
      <c r="K1" s="2"/>
      <c r="L1" s="2"/>
      <c r="M1" s="2"/>
      <c r="N1" s="2"/>
      <c r="O1" s="2"/>
      <c r="P1" s="2"/>
      <c r="Q1" s="2"/>
      <c r="R1" s="2"/>
      <c r="S1" s="2"/>
    </row>
    <row r="2" ht="15.75" customHeight="1" spans="2:19">
      <c r="B2" s="132"/>
      <c r="C2" s="132"/>
      <c r="R2" s="49"/>
      <c r="S2" s="49" t="s">
        <v>441</v>
      </c>
    </row>
    <row r="3" ht="41.25" customHeight="1" spans="1:19">
      <c r="A3" s="117" t="str">
        <f>"2025"&amp;"年部门政府采购预算表"</f>
        <v>2025年部门政府采购预算表</v>
      </c>
      <c r="B3" s="109"/>
      <c r="C3" s="109"/>
      <c r="D3" s="50"/>
      <c r="E3" s="50"/>
      <c r="F3" s="50"/>
      <c r="G3" s="50"/>
      <c r="H3" s="50"/>
      <c r="I3" s="50"/>
      <c r="J3" s="50"/>
      <c r="K3" s="50"/>
      <c r="L3" s="50"/>
      <c r="M3" s="109"/>
      <c r="N3" s="50"/>
      <c r="O3" s="50"/>
      <c r="P3" s="109"/>
      <c r="Q3" s="50"/>
      <c r="R3" s="109"/>
      <c r="S3" s="109"/>
    </row>
    <row r="4" ht="18.75" customHeight="1" spans="1:19">
      <c r="A4" s="157" t="str">
        <f>"单位名称："&amp;"昆明市呈贡区工商业联合会"</f>
        <v>单位名称：昆明市呈贡区工商业联合会</v>
      </c>
      <c r="B4" s="134"/>
      <c r="C4" s="134"/>
      <c r="D4" s="53"/>
      <c r="E4" s="53"/>
      <c r="F4" s="53"/>
      <c r="G4" s="53"/>
      <c r="H4" s="53"/>
      <c r="I4" s="53"/>
      <c r="J4" s="53"/>
      <c r="K4" s="53"/>
      <c r="L4" s="53"/>
      <c r="R4" s="54"/>
      <c r="S4" s="170" t="s">
        <v>1</v>
      </c>
    </row>
    <row r="5" ht="15.75" customHeight="1" spans="1:19">
      <c r="A5" s="56" t="s">
        <v>187</v>
      </c>
      <c r="B5" s="135" t="s">
        <v>188</v>
      </c>
      <c r="C5" s="135" t="s">
        <v>442</v>
      </c>
      <c r="D5" s="136" t="s">
        <v>443</v>
      </c>
      <c r="E5" s="136" t="s">
        <v>444</v>
      </c>
      <c r="F5" s="136" t="s">
        <v>445</v>
      </c>
      <c r="G5" s="136" t="s">
        <v>446</v>
      </c>
      <c r="H5" s="136" t="s">
        <v>447</v>
      </c>
      <c r="I5" s="148" t="s">
        <v>195</v>
      </c>
      <c r="J5" s="148"/>
      <c r="K5" s="148"/>
      <c r="L5" s="148"/>
      <c r="M5" s="149"/>
      <c r="N5" s="148"/>
      <c r="O5" s="148"/>
      <c r="P5" s="129"/>
      <c r="Q5" s="148"/>
      <c r="R5" s="149"/>
      <c r="S5" s="130"/>
    </row>
    <row r="6" ht="17.25" customHeight="1" spans="1:19">
      <c r="A6" s="58"/>
      <c r="B6" s="137"/>
      <c r="C6" s="137"/>
      <c r="D6" s="138"/>
      <c r="E6" s="138"/>
      <c r="F6" s="138"/>
      <c r="G6" s="138"/>
      <c r="H6" s="138"/>
      <c r="I6" s="138" t="s">
        <v>55</v>
      </c>
      <c r="J6" s="138" t="s">
        <v>58</v>
      </c>
      <c r="K6" s="138" t="s">
        <v>448</v>
      </c>
      <c r="L6" s="138" t="s">
        <v>449</v>
      </c>
      <c r="M6" s="150" t="s">
        <v>450</v>
      </c>
      <c r="N6" s="151" t="s">
        <v>451</v>
      </c>
      <c r="O6" s="151"/>
      <c r="P6" s="155"/>
      <c r="Q6" s="151"/>
      <c r="R6" s="156"/>
      <c r="S6" s="139"/>
    </row>
    <row r="7" ht="54" customHeight="1" spans="1:19">
      <c r="A7" s="61"/>
      <c r="B7" s="139"/>
      <c r="C7" s="139"/>
      <c r="D7" s="140"/>
      <c r="E7" s="140"/>
      <c r="F7" s="140"/>
      <c r="G7" s="140"/>
      <c r="H7" s="140"/>
      <c r="I7" s="140"/>
      <c r="J7" s="140" t="s">
        <v>57</v>
      </c>
      <c r="K7" s="140"/>
      <c r="L7" s="140"/>
      <c r="M7" s="152"/>
      <c r="N7" s="140" t="s">
        <v>57</v>
      </c>
      <c r="O7" s="140" t="s">
        <v>64</v>
      </c>
      <c r="P7" s="139" t="s">
        <v>65</v>
      </c>
      <c r="Q7" s="140" t="s">
        <v>66</v>
      </c>
      <c r="R7" s="152" t="s">
        <v>67</v>
      </c>
      <c r="S7" s="139" t="s">
        <v>68</v>
      </c>
    </row>
    <row r="8" ht="18" customHeight="1" spans="1:19">
      <c r="A8" s="158">
        <v>1</v>
      </c>
      <c r="B8" s="158" t="s">
        <v>84</v>
      </c>
      <c r="C8" s="159">
        <v>3</v>
      </c>
      <c r="D8" s="159">
        <v>4</v>
      </c>
      <c r="E8" s="158">
        <v>5</v>
      </c>
      <c r="F8" s="158">
        <v>6</v>
      </c>
      <c r="G8" s="158">
        <v>7</v>
      </c>
      <c r="H8" s="158">
        <v>8</v>
      </c>
      <c r="I8" s="158">
        <v>9</v>
      </c>
      <c r="J8" s="158">
        <v>10</v>
      </c>
      <c r="K8" s="158">
        <v>11</v>
      </c>
      <c r="L8" s="158">
        <v>12</v>
      </c>
      <c r="M8" s="158">
        <v>13</v>
      </c>
      <c r="N8" s="158">
        <v>14</v>
      </c>
      <c r="O8" s="158">
        <v>15</v>
      </c>
      <c r="P8" s="158">
        <v>16</v>
      </c>
      <c r="Q8" s="158">
        <v>17</v>
      </c>
      <c r="R8" s="158">
        <v>18</v>
      </c>
      <c r="S8" s="158">
        <v>19</v>
      </c>
    </row>
    <row r="9" ht="21" customHeight="1" spans="1:19">
      <c r="A9" s="160"/>
      <c r="B9" s="161"/>
      <c r="C9" s="161"/>
      <c r="D9" s="162"/>
      <c r="E9" s="162"/>
      <c r="F9" s="162"/>
      <c r="G9" s="163"/>
      <c r="H9" s="125"/>
      <c r="I9" s="125"/>
      <c r="J9" s="125"/>
      <c r="K9" s="125"/>
      <c r="L9" s="125"/>
      <c r="M9" s="125"/>
      <c r="N9" s="125"/>
      <c r="O9" s="125"/>
      <c r="P9" s="125"/>
      <c r="Q9" s="125"/>
      <c r="R9" s="125"/>
      <c r="S9" s="125"/>
    </row>
    <row r="10" ht="21" customHeight="1" spans="1:19">
      <c r="A10" s="164" t="s">
        <v>177</v>
      </c>
      <c r="B10" s="165"/>
      <c r="C10" s="165"/>
      <c r="D10" s="166"/>
      <c r="E10" s="166"/>
      <c r="F10" s="166"/>
      <c r="G10" s="167"/>
      <c r="H10" s="125"/>
      <c r="I10" s="125"/>
      <c r="J10" s="125"/>
      <c r="K10" s="125"/>
      <c r="L10" s="125"/>
      <c r="M10" s="125"/>
      <c r="N10" s="125"/>
      <c r="O10" s="125"/>
      <c r="P10" s="125"/>
      <c r="Q10" s="125"/>
      <c r="R10" s="125"/>
      <c r="S10" s="125"/>
    </row>
    <row r="11" ht="21" customHeight="1" spans="1:19">
      <c r="A11" s="157" t="s">
        <v>452</v>
      </c>
      <c r="B11" s="51"/>
      <c r="C11" s="51"/>
      <c r="D11" s="157"/>
      <c r="E11" s="157"/>
      <c r="F11" s="157"/>
      <c r="G11" s="168"/>
      <c r="H11" s="169"/>
      <c r="I11" s="169"/>
      <c r="J11" s="169"/>
      <c r="K11" s="169"/>
      <c r="L11" s="169"/>
      <c r="M11" s="169"/>
      <c r="N11" s="169"/>
      <c r="O11" s="169"/>
      <c r="P11" s="169"/>
      <c r="Q11" s="169"/>
      <c r="R11" s="169"/>
      <c r="S11" s="169"/>
    </row>
    <row r="12" ht="21" customHeight="1" spans="1:2">
      <c r="A12" s="72" t="s">
        <v>453</v>
      </c>
      <c r="B12" s="72"/>
    </row>
  </sheetData>
  <mergeCells count="20">
    <mergeCell ref="A3:S3"/>
    <mergeCell ref="A4:H4"/>
    <mergeCell ref="I5:S5"/>
    <mergeCell ref="N6:S6"/>
    <mergeCell ref="A10:G10"/>
    <mergeCell ref="A11:S11"/>
    <mergeCell ref="A12:B12"/>
    <mergeCell ref="A5:A7"/>
    <mergeCell ref="B5:B7"/>
    <mergeCell ref="C5:C7"/>
    <mergeCell ref="D5:D7"/>
    <mergeCell ref="E5:E7"/>
    <mergeCell ref="F5:F7"/>
    <mergeCell ref="G5:G7"/>
    <mergeCell ref="H5:H7"/>
    <mergeCell ref="I6:I7"/>
    <mergeCell ref="J6:J7"/>
    <mergeCell ref="K6:K7"/>
    <mergeCell ref="L6:L7"/>
    <mergeCell ref="M6:M7"/>
  </mergeCells>
  <printOptions horizontalCentered="1"/>
  <pageMargins left="0.96" right="0.96" top="0.72" bottom="0.72" header="0" footer="0"/>
  <pageSetup paperSize="9" scale="6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T11"/>
  <sheetViews>
    <sheetView showZeros="0" workbookViewId="0">
      <pane ySplit="1" topLeftCell="A2" activePane="bottomLeft" state="frozen"/>
      <selection/>
      <selection pane="bottomLeft" activeCell="C15" sqref="C15"/>
    </sheetView>
  </sheetViews>
  <sheetFormatPr defaultColWidth="9.13333333333333" defaultRowHeight="14.25" customHeight="1"/>
  <cols>
    <col min="1" max="5" width="39.1333333333333" customWidth="1"/>
    <col min="6" max="6" width="27.575" customWidth="1"/>
    <col min="7" max="7" width="28.575" customWidth="1"/>
    <col min="8" max="8" width="28.1333333333333" customWidth="1"/>
    <col min="9" max="9" width="39.1333333333333" customWidth="1"/>
    <col min="10" max="18" width="20.425" customWidth="1"/>
    <col min="19" max="20" width="20.2916666666667" customWidth="1"/>
  </cols>
  <sheetData>
    <row r="1" customHeight="1" spans="1:20">
      <c r="A1" s="2"/>
      <c r="B1" s="2"/>
      <c r="C1" s="2"/>
      <c r="D1" s="2"/>
      <c r="E1" s="2"/>
      <c r="F1" s="2"/>
      <c r="G1" s="2"/>
      <c r="H1" s="2"/>
      <c r="I1" s="2"/>
      <c r="J1" s="2"/>
      <c r="K1" s="2"/>
      <c r="L1" s="2"/>
      <c r="M1" s="2"/>
      <c r="N1" s="2"/>
      <c r="O1" s="2"/>
      <c r="P1" s="2"/>
      <c r="Q1" s="2"/>
      <c r="R1" s="2"/>
      <c r="S1" s="2"/>
      <c r="T1" s="2"/>
    </row>
    <row r="2" ht="16.5" customHeight="1" spans="1:20">
      <c r="A2" s="121"/>
      <c r="B2" s="132"/>
      <c r="C2" s="132"/>
      <c r="D2" s="132"/>
      <c r="E2" s="132"/>
      <c r="F2" s="132"/>
      <c r="G2" s="132"/>
      <c r="H2" s="121"/>
      <c r="I2" s="121"/>
      <c r="J2" s="121"/>
      <c r="K2" s="121"/>
      <c r="L2" s="121"/>
      <c r="M2" s="121"/>
      <c r="N2" s="146"/>
      <c r="O2" s="121"/>
      <c r="P2" s="121"/>
      <c r="Q2" s="132"/>
      <c r="R2" s="121"/>
      <c r="S2" s="153"/>
      <c r="T2" s="153" t="s">
        <v>454</v>
      </c>
    </row>
    <row r="3" ht="41.25" customHeight="1" spans="1:20">
      <c r="A3" s="117" t="str">
        <f>"2025"&amp;"年部门政府购买服务预算表"</f>
        <v>2025年部门政府购买服务预算表</v>
      </c>
      <c r="B3" s="109"/>
      <c r="C3" s="109"/>
      <c r="D3" s="109"/>
      <c r="E3" s="109"/>
      <c r="F3" s="109"/>
      <c r="G3" s="109"/>
      <c r="H3" s="133"/>
      <c r="I3" s="133"/>
      <c r="J3" s="133"/>
      <c r="K3" s="133"/>
      <c r="L3" s="133"/>
      <c r="M3" s="133"/>
      <c r="N3" s="147"/>
      <c r="O3" s="133"/>
      <c r="P3" s="133"/>
      <c r="Q3" s="109"/>
      <c r="R3" s="133"/>
      <c r="S3" s="147"/>
      <c r="T3" s="109"/>
    </row>
    <row r="4" ht="22.5" customHeight="1" spans="1:20">
      <c r="A4" s="118" t="str">
        <f>"单位名称："&amp;"昆明市呈贡区工商业联合会"</f>
        <v>单位名称：昆明市呈贡区工商业联合会</v>
      </c>
      <c r="B4" s="134"/>
      <c r="C4" s="134"/>
      <c r="D4" s="134"/>
      <c r="E4" s="134"/>
      <c r="F4" s="134"/>
      <c r="G4" s="134"/>
      <c r="H4" s="119"/>
      <c r="I4" s="119"/>
      <c r="J4" s="119"/>
      <c r="K4" s="119"/>
      <c r="L4" s="119"/>
      <c r="M4" s="119"/>
      <c r="N4" s="146"/>
      <c r="O4" s="121"/>
      <c r="P4" s="121"/>
      <c r="Q4" s="132"/>
      <c r="R4" s="121"/>
      <c r="S4" s="154"/>
      <c r="T4" s="153" t="s">
        <v>1</v>
      </c>
    </row>
    <row r="5" ht="24" customHeight="1" spans="1:20">
      <c r="A5" s="56" t="s">
        <v>187</v>
      </c>
      <c r="B5" s="135" t="s">
        <v>188</v>
      </c>
      <c r="C5" s="135" t="s">
        <v>442</v>
      </c>
      <c r="D5" s="135" t="s">
        <v>455</v>
      </c>
      <c r="E5" s="135" t="s">
        <v>456</v>
      </c>
      <c r="F5" s="135" t="s">
        <v>457</v>
      </c>
      <c r="G5" s="135" t="s">
        <v>458</v>
      </c>
      <c r="H5" s="136" t="s">
        <v>459</v>
      </c>
      <c r="I5" s="136" t="s">
        <v>460</v>
      </c>
      <c r="J5" s="148" t="s">
        <v>195</v>
      </c>
      <c r="K5" s="148"/>
      <c r="L5" s="148"/>
      <c r="M5" s="148"/>
      <c r="N5" s="149"/>
      <c r="O5" s="148"/>
      <c r="P5" s="148"/>
      <c r="Q5" s="129"/>
      <c r="R5" s="148"/>
      <c r="S5" s="149"/>
      <c r="T5" s="130"/>
    </row>
    <row r="6" ht="24" customHeight="1" spans="1:20">
      <c r="A6" s="58"/>
      <c r="B6" s="137"/>
      <c r="C6" s="137"/>
      <c r="D6" s="137"/>
      <c r="E6" s="137"/>
      <c r="F6" s="137"/>
      <c r="G6" s="137"/>
      <c r="H6" s="138"/>
      <c r="I6" s="138"/>
      <c r="J6" s="138" t="s">
        <v>55</v>
      </c>
      <c r="K6" s="138" t="s">
        <v>58</v>
      </c>
      <c r="L6" s="138" t="s">
        <v>448</v>
      </c>
      <c r="M6" s="138" t="s">
        <v>449</v>
      </c>
      <c r="N6" s="150" t="s">
        <v>450</v>
      </c>
      <c r="O6" s="151" t="s">
        <v>451</v>
      </c>
      <c r="P6" s="151"/>
      <c r="Q6" s="155"/>
      <c r="R6" s="151"/>
      <c r="S6" s="156"/>
      <c r="T6" s="139"/>
    </row>
    <row r="7" ht="54" customHeight="1" spans="1:20">
      <c r="A7" s="61"/>
      <c r="B7" s="139"/>
      <c r="C7" s="139"/>
      <c r="D7" s="139"/>
      <c r="E7" s="139"/>
      <c r="F7" s="139"/>
      <c r="G7" s="139"/>
      <c r="H7" s="140"/>
      <c r="I7" s="140"/>
      <c r="J7" s="140"/>
      <c r="K7" s="140" t="s">
        <v>57</v>
      </c>
      <c r="L7" s="140"/>
      <c r="M7" s="140"/>
      <c r="N7" s="152"/>
      <c r="O7" s="140" t="s">
        <v>57</v>
      </c>
      <c r="P7" s="140" t="s">
        <v>64</v>
      </c>
      <c r="Q7" s="139" t="s">
        <v>65</v>
      </c>
      <c r="R7" s="140" t="s">
        <v>66</v>
      </c>
      <c r="S7" s="152" t="s">
        <v>67</v>
      </c>
      <c r="T7" s="139" t="s">
        <v>68</v>
      </c>
    </row>
    <row r="8" ht="17.25" customHeight="1" spans="1:20">
      <c r="A8" s="62">
        <v>1</v>
      </c>
      <c r="B8" s="139">
        <v>2</v>
      </c>
      <c r="C8" s="62">
        <v>3</v>
      </c>
      <c r="D8" s="62">
        <v>4</v>
      </c>
      <c r="E8" s="139">
        <v>5</v>
      </c>
      <c r="F8" s="62">
        <v>6</v>
      </c>
      <c r="G8" s="62">
        <v>7</v>
      </c>
      <c r="H8" s="139">
        <v>8</v>
      </c>
      <c r="I8" s="62">
        <v>9</v>
      </c>
      <c r="J8" s="62">
        <v>10</v>
      </c>
      <c r="K8" s="139">
        <v>11</v>
      </c>
      <c r="L8" s="62">
        <v>12</v>
      </c>
      <c r="M8" s="62">
        <v>13</v>
      </c>
      <c r="N8" s="139">
        <v>14</v>
      </c>
      <c r="O8" s="62">
        <v>15</v>
      </c>
      <c r="P8" s="62">
        <v>16</v>
      </c>
      <c r="Q8" s="139">
        <v>17</v>
      </c>
      <c r="R8" s="62">
        <v>18</v>
      </c>
      <c r="S8" s="62">
        <v>19</v>
      </c>
      <c r="T8" s="62">
        <v>20</v>
      </c>
    </row>
    <row r="9" ht="90" customHeight="1" spans="1:20">
      <c r="A9" s="141" t="s">
        <v>70</v>
      </c>
      <c r="B9" s="142" t="s">
        <v>70</v>
      </c>
      <c r="C9" s="142" t="s">
        <v>287</v>
      </c>
      <c r="D9" s="142" t="s">
        <v>461</v>
      </c>
      <c r="E9" s="142" t="s">
        <v>462</v>
      </c>
      <c r="F9" s="142" t="s">
        <v>77</v>
      </c>
      <c r="G9" s="142" t="s">
        <v>463</v>
      </c>
      <c r="H9" s="143" t="s">
        <v>99</v>
      </c>
      <c r="I9" s="143" t="s">
        <v>464</v>
      </c>
      <c r="J9" s="125">
        <v>9900</v>
      </c>
      <c r="K9" s="125">
        <v>9900</v>
      </c>
      <c r="L9" s="125"/>
      <c r="M9" s="125"/>
      <c r="N9" s="125"/>
      <c r="O9" s="125"/>
      <c r="P9" s="125"/>
      <c r="Q9" s="125"/>
      <c r="R9" s="125"/>
      <c r="S9" s="125"/>
      <c r="T9" s="125"/>
    </row>
    <row r="10" ht="21" customHeight="1" spans="1:20">
      <c r="A10" s="102" t="s">
        <v>177</v>
      </c>
      <c r="B10" s="144"/>
      <c r="C10" s="144"/>
      <c r="D10" s="144"/>
      <c r="E10" s="144"/>
      <c r="F10" s="144"/>
      <c r="G10" s="144"/>
      <c r="H10" s="78"/>
      <c r="I10" s="79"/>
      <c r="J10" s="128">
        <v>9900</v>
      </c>
      <c r="K10" s="125">
        <v>9900</v>
      </c>
      <c r="L10" s="125"/>
      <c r="M10" s="125"/>
      <c r="N10" s="125"/>
      <c r="O10" s="125"/>
      <c r="P10" s="125"/>
      <c r="Q10" s="125"/>
      <c r="R10" s="125"/>
      <c r="S10" s="125"/>
      <c r="T10" s="125"/>
    </row>
    <row r="11" customHeight="1" spans="1:2">
      <c r="A11" s="145"/>
      <c r="B11" s="145"/>
    </row>
  </sheetData>
  <mergeCells count="19">
    <mergeCell ref="A3:T3"/>
    <mergeCell ref="A4:I4"/>
    <mergeCell ref="J5:T5"/>
    <mergeCell ref="O6:T6"/>
    <mergeCell ref="A10:I10"/>
    <mergeCell ref="A5:A7"/>
    <mergeCell ref="B5:B7"/>
    <mergeCell ref="C5:C7"/>
    <mergeCell ref="D5:D7"/>
    <mergeCell ref="E5:E7"/>
    <mergeCell ref="F5:F7"/>
    <mergeCell ref="G5:G7"/>
    <mergeCell ref="H5:H7"/>
    <mergeCell ref="I5:I7"/>
    <mergeCell ref="J6:J7"/>
    <mergeCell ref="K6:K7"/>
    <mergeCell ref="L6:L7"/>
    <mergeCell ref="M6:M7"/>
    <mergeCell ref="N6:N7"/>
  </mergeCells>
  <printOptions horizontalCentered="1"/>
  <pageMargins left="0.96" right="0.96" top="0.72" bottom="0.72"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X10"/>
  <sheetViews>
    <sheetView showZeros="0" workbookViewId="0">
      <pane ySplit="1" topLeftCell="A2" activePane="bottomLeft" state="frozen"/>
      <selection/>
      <selection pane="bottomLeft" activeCell="D28" sqref="D28"/>
    </sheetView>
  </sheetViews>
  <sheetFormatPr defaultColWidth="9.13333333333333" defaultRowHeight="14.25" customHeight="1"/>
  <cols>
    <col min="1" max="1" width="37.7" customWidth="1"/>
    <col min="2" max="24" width="20" customWidth="1"/>
  </cols>
  <sheetData>
    <row r="1" customHeight="1" spans="1:24">
      <c r="A1" s="2"/>
      <c r="B1" s="2"/>
      <c r="C1" s="2"/>
      <c r="D1" s="2"/>
      <c r="E1" s="2"/>
      <c r="F1" s="2"/>
      <c r="G1" s="2"/>
      <c r="H1" s="2"/>
      <c r="I1" s="2"/>
      <c r="J1" s="2"/>
      <c r="K1" s="2"/>
      <c r="L1" s="2"/>
      <c r="M1" s="2"/>
      <c r="N1" s="2"/>
      <c r="O1" s="2"/>
      <c r="P1" s="2"/>
      <c r="Q1" s="2"/>
      <c r="R1" s="2"/>
      <c r="S1" s="2"/>
      <c r="T1" s="2"/>
      <c r="U1" s="2"/>
      <c r="V1" s="2"/>
      <c r="W1" s="2"/>
      <c r="X1" s="2"/>
    </row>
    <row r="2" ht="17.25" customHeight="1" spans="4:24">
      <c r="D2" s="116"/>
      <c r="W2" s="49"/>
      <c r="X2" s="49" t="s">
        <v>465</v>
      </c>
    </row>
    <row r="3" ht="41.25" customHeight="1" spans="1:24">
      <c r="A3" s="117" t="str">
        <f>"2025"&amp;"年对下转移支付预算表"</f>
        <v>2025年对下转移支付预算表</v>
      </c>
      <c r="B3" s="50"/>
      <c r="C3" s="50"/>
      <c r="D3" s="50"/>
      <c r="E3" s="50"/>
      <c r="F3" s="50"/>
      <c r="G3" s="50"/>
      <c r="H3" s="50"/>
      <c r="I3" s="50"/>
      <c r="J3" s="50"/>
      <c r="K3" s="50"/>
      <c r="L3" s="50"/>
      <c r="M3" s="50"/>
      <c r="N3" s="50"/>
      <c r="O3" s="50"/>
      <c r="P3" s="50"/>
      <c r="Q3" s="50"/>
      <c r="R3" s="50"/>
      <c r="S3" s="50"/>
      <c r="T3" s="50"/>
      <c r="U3" s="50"/>
      <c r="V3" s="50"/>
      <c r="W3" s="109"/>
      <c r="X3" s="109"/>
    </row>
    <row r="4" ht="18" customHeight="1" spans="1:24">
      <c r="A4" s="118" t="str">
        <f>"单位名称："&amp;"昆明市呈贡区工商业联合会"</f>
        <v>单位名称：昆明市呈贡区工商业联合会</v>
      </c>
      <c r="B4" s="119"/>
      <c r="C4" s="119"/>
      <c r="D4" s="120"/>
      <c r="E4" s="121"/>
      <c r="F4" s="121"/>
      <c r="G4" s="121"/>
      <c r="H4" s="121"/>
      <c r="I4" s="121"/>
      <c r="W4" s="54"/>
      <c r="X4" s="54" t="s">
        <v>1</v>
      </c>
    </row>
    <row r="5" ht="19.5" customHeight="1" spans="1:24">
      <c r="A5" s="73" t="s">
        <v>466</v>
      </c>
      <c r="B5" s="14" t="s">
        <v>195</v>
      </c>
      <c r="C5" s="15"/>
      <c r="D5" s="15"/>
      <c r="E5" s="14" t="s">
        <v>467</v>
      </c>
      <c r="F5" s="15"/>
      <c r="G5" s="15"/>
      <c r="H5" s="15"/>
      <c r="I5" s="15"/>
      <c r="J5" s="15"/>
      <c r="K5" s="15"/>
      <c r="L5" s="15"/>
      <c r="M5" s="15"/>
      <c r="N5" s="15"/>
      <c r="O5" s="15"/>
      <c r="P5" s="15"/>
      <c r="Q5" s="15"/>
      <c r="R5" s="15"/>
      <c r="S5" s="15"/>
      <c r="T5" s="15"/>
      <c r="U5" s="15"/>
      <c r="V5" s="15"/>
      <c r="W5" s="129"/>
      <c r="X5" s="130"/>
    </row>
    <row r="6" ht="40.5" customHeight="1" spans="1:24">
      <c r="A6" s="62"/>
      <c r="B6" s="74" t="s">
        <v>55</v>
      </c>
      <c r="C6" s="56" t="s">
        <v>58</v>
      </c>
      <c r="D6" s="122" t="s">
        <v>448</v>
      </c>
      <c r="E6" s="92" t="s">
        <v>468</v>
      </c>
      <c r="F6" s="92" t="s">
        <v>469</v>
      </c>
      <c r="G6" s="92" t="s">
        <v>470</v>
      </c>
      <c r="H6" s="92" t="s">
        <v>471</v>
      </c>
      <c r="I6" s="92" t="s">
        <v>472</v>
      </c>
      <c r="J6" s="92" t="s">
        <v>473</v>
      </c>
      <c r="K6" s="92" t="s">
        <v>474</v>
      </c>
      <c r="L6" s="92" t="s">
        <v>475</v>
      </c>
      <c r="M6" s="92" t="s">
        <v>476</v>
      </c>
      <c r="N6" s="92" t="s">
        <v>477</v>
      </c>
      <c r="O6" s="92" t="s">
        <v>478</v>
      </c>
      <c r="P6" s="92" t="s">
        <v>479</v>
      </c>
      <c r="Q6" s="92" t="s">
        <v>480</v>
      </c>
      <c r="R6" s="92" t="s">
        <v>481</v>
      </c>
      <c r="S6" s="92" t="s">
        <v>482</v>
      </c>
      <c r="T6" s="92" t="s">
        <v>483</v>
      </c>
      <c r="U6" s="92" t="s">
        <v>484</v>
      </c>
      <c r="V6" s="92" t="s">
        <v>485</v>
      </c>
      <c r="W6" s="92" t="s">
        <v>486</v>
      </c>
      <c r="X6" s="131" t="s">
        <v>487</v>
      </c>
    </row>
    <row r="7" ht="19.5" customHeight="1" spans="1:24">
      <c r="A7" s="63">
        <v>1</v>
      </c>
      <c r="B7" s="63">
        <v>2</v>
      </c>
      <c r="C7" s="63">
        <v>3</v>
      </c>
      <c r="D7" s="123">
        <v>4</v>
      </c>
      <c r="E7" s="80">
        <v>5</v>
      </c>
      <c r="F7" s="63">
        <v>6</v>
      </c>
      <c r="G7" s="63">
        <v>7</v>
      </c>
      <c r="H7" s="123">
        <v>8</v>
      </c>
      <c r="I7" s="63">
        <v>9</v>
      </c>
      <c r="J7" s="63">
        <v>10</v>
      </c>
      <c r="K7" s="63">
        <v>11</v>
      </c>
      <c r="L7" s="123">
        <v>12</v>
      </c>
      <c r="M7" s="63">
        <v>13</v>
      </c>
      <c r="N7" s="63">
        <v>14</v>
      </c>
      <c r="O7" s="63">
        <v>15</v>
      </c>
      <c r="P7" s="123">
        <v>16</v>
      </c>
      <c r="Q7" s="63">
        <v>17</v>
      </c>
      <c r="R7" s="63">
        <v>18</v>
      </c>
      <c r="S7" s="63">
        <v>19</v>
      </c>
      <c r="T7" s="123">
        <v>20</v>
      </c>
      <c r="U7" s="123">
        <v>21</v>
      </c>
      <c r="V7" s="123">
        <v>22</v>
      </c>
      <c r="W7" s="80">
        <v>23</v>
      </c>
      <c r="X7" s="80">
        <v>24</v>
      </c>
    </row>
    <row r="8" ht="19.5" customHeight="1" spans="1:24">
      <c r="A8" s="46"/>
      <c r="B8" s="124"/>
      <c r="C8" s="125"/>
      <c r="D8" s="125"/>
      <c r="E8" s="125"/>
      <c r="F8" s="125"/>
      <c r="G8" s="125"/>
      <c r="H8" s="125"/>
      <c r="I8" s="125"/>
      <c r="J8" s="125"/>
      <c r="K8" s="125"/>
      <c r="L8" s="125"/>
      <c r="M8" s="125"/>
      <c r="N8" s="125"/>
      <c r="O8" s="125"/>
      <c r="P8" s="125"/>
      <c r="Q8" s="125"/>
      <c r="R8" s="125"/>
      <c r="S8" s="125"/>
      <c r="T8" s="125"/>
      <c r="U8" s="125"/>
      <c r="V8" s="125"/>
      <c r="W8" s="125"/>
      <c r="X8" s="125"/>
    </row>
    <row r="9" ht="19.5" customHeight="1" spans="1:24">
      <c r="A9" s="126"/>
      <c r="B9" s="127"/>
      <c r="C9" s="128"/>
      <c r="D9" s="125"/>
      <c r="E9" s="125"/>
      <c r="F9" s="125"/>
      <c r="G9" s="125"/>
      <c r="H9" s="125"/>
      <c r="I9" s="125"/>
      <c r="J9" s="125"/>
      <c r="K9" s="125"/>
      <c r="L9" s="125"/>
      <c r="M9" s="125"/>
      <c r="N9" s="125"/>
      <c r="O9" s="125"/>
      <c r="P9" s="125"/>
      <c r="Q9" s="125"/>
      <c r="R9" s="125"/>
      <c r="S9" s="125"/>
      <c r="T9" s="125"/>
      <c r="U9" s="125"/>
      <c r="V9" s="125"/>
      <c r="W9" s="125"/>
      <c r="X9" s="125"/>
    </row>
    <row r="10" ht="19.5" customHeight="1" spans="1:2">
      <c r="A10" s="72" t="s">
        <v>488</v>
      </c>
      <c r="B10" s="72"/>
    </row>
  </sheetData>
  <mergeCells count="6">
    <mergeCell ref="A3:X3"/>
    <mergeCell ref="A4:I4"/>
    <mergeCell ref="B5:D5"/>
    <mergeCell ref="E5:X5"/>
    <mergeCell ref="A10:B10"/>
    <mergeCell ref="A5:A6"/>
  </mergeCells>
  <printOptions horizontalCentered="1"/>
  <pageMargins left="0.96" right="0.96" top="0.72" bottom="0.72" header="0" footer="0"/>
  <pageSetup paperSize="9" scale="57"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9"/>
  <sheetViews>
    <sheetView showZeros="0" workbookViewId="0">
      <pane ySplit="1" topLeftCell="A2" activePane="bottomLeft" state="frozen"/>
      <selection/>
      <selection pane="bottomLeft" activeCell="D21" sqref="D21"/>
    </sheetView>
  </sheetViews>
  <sheetFormatPr defaultColWidth="9.13333333333333" defaultRowHeight="12" customHeight="1"/>
  <cols>
    <col min="1" max="1" width="34.2916666666667" customWidth="1"/>
    <col min="2" max="2" width="29" customWidth="1"/>
    <col min="3" max="5" width="23.575" customWidth="1"/>
    <col min="6" max="6" width="11.2916666666667" customWidth="1"/>
    <col min="7" max="7" width="25.1333333333333" customWidth="1"/>
    <col min="8" max="8" width="15.575" customWidth="1"/>
    <col min="9" max="9" width="13.425" customWidth="1"/>
    <col min="10" max="10" width="18.8583333333333" customWidth="1"/>
  </cols>
  <sheetData>
    <row r="1" customHeight="1" spans="1:10">
      <c r="A1" s="2"/>
      <c r="B1" s="2"/>
      <c r="C1" s="2"/>
      <c r="D1" s="2"/>
      <c r="E1" s="2"/>
      <c r="F1" s="2"/>
      <c r="G1" s="2"/>
      <c r="H1" s="2"/>
      <c r="I1" s="2"/>
      <c r="J1" s="2"/>
    </row>
    <row r="2" ht="16.5" customHeight="1" spans="10:10">
      <c r="J2" s="49" t="s">
        <v>489</v>
      </c>
    </row>
    <row r="3" ht="41.25" customHeight="1" spans="1:10">
      <c r="A3" s="108" t="str">
        <f>"2025"&amp;"年对下转移支付绩效目标表"</f>
        <v>2025年对下转移支付绩效目标表</v>
      </c>
      <c r="B3" s="50"/>
      <c r="C3" s="50"/>
      <c r="D3" s="50"/>
      <c r="E3" s="50"/>
      <c r="F3" s="109"/>
      <c r="G3" s="50"/>
      <c r="H3" s="109"/>
      <c r="I3" s="109"/>
      <c r="J3" s="50"/>
    </row>
    <row r="4" ht="17.25" customHeight="1" spans="1:1">
      <c r="A4" s="51" t="str">
        <f>"单位名称："&amp;"昆明市呈贡区工商业联合会"</f>
        <v>单位名称：昆明市呈贡区工商业联合会</v>
      </c>
    </row>
    <row r="5" ht="44.25" customHeight="1" spans="1:10">
      <c r="A5" s="19" t="s">
        <v>466</v>
      </c>
      <c r="B5" s="19" t="s">
        <v>293</v>
      </c>
      <c r="C5" s="19" t="s">
        <v>294</v>
      </c>
      <c r="D5" s="19" t="s">
        <v>295</v>
      </c>
      <c r="E5" s="19" t="s">
        <v>296</v>
      </c>
      <c r="F5" s="110" t="s">
        <v>297</v>
      </c>
      <c r="G5" s="19" t="s">
        <v>298</v>
      </c>
      <c r="H5" s="110" t="s">
        <v>299</v>
      </c>
      <c r="I5" s="110" t="s">
        <v>300</v>
      </c>
      <c r="J5" s="19" t="s">
        <v>301</v>
      </c>
    </row>
    <row r="6" ht="14.25" customHeight="1" spans="1:10">
      <c r="A6" s="19">
        <v>1</v>
      </c>
      <c r="B6" s="19">
        <v>2</v>
      </c>
      <c r="C6" s="19">
        <v>3</v>
      </c>
      <c r="D6" s="19">
        <v>4</v>
      </c>
      <c r="E6" s="19">
        <v>5</v>
      </c>
      <c r="F6" s="110">
        <v>6</v>
      </c>
      <c r="G6" s="19">
        <v>7</v>
      </c>
      <c r="H6" s="110">
        <v>8</v>
      </c>
      <c r="I6" s="110">
        <v>9</v>
      </c>
      <c r="J6" s="19">
        <v>10</v>
      </c>
    </row>
    <row r="7" ht="42" customHeight="1" spans="1:10">
      <c r="A7" s="46"/>
      <c r="B7" s="111"/>
      <c r="C7" s="42"/>
      <c r="D7" s="42"/>
      <c r="E7" s="35"/>
      <c r="F7" s="112"/>
      <c r="G7" s="35"/>
      <c r="H7" s="112"/>
      <c r="I7" s="112"/>
      <c r="J7" s="35"/>
    </row>
    <row r="8" ht="42" customHeight="1" spans="1:10">
      <c r="A8" s="113"/>
      <c r="B8" s="114"/>
      <c r="C8" s="115"/>
      <c r="D8" s="34"/>
      <c r="E8" s="20"/>
      <c r="F8" s="34"/>
      <c r="G8" s="20"/>
      <c r="H8" s="34"/>
      <c r="I8" s="34"/>
      <c r="J8" s="20"/>
    </row>
    <row r="9" ht="18.75" customHeight="1" spans="1:2">
      <c r="A9" s="72" t="s">
        <v>490</v>
      </c>
      <c r="B9" s="72"/>
    </row>
  </sheetData>
  <mergeCells count="3">
    <mergeCell ref="A3:J3"/>
    <mergeCell ref="A4:H4"/>
    <mergeCell ref="A9:B9"/>
  </mergeCells>
  <printOptions horizontalCentered="1"/>
  <pageMargins left="0.96" right="0.96" top="0.72" bottom="0.72" header="0" footer="0"/>
  <pageSetup paperSize="9" scale="6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I10"/>
  <sheetViews>
    <sheetView showZeros="0" workbookViewId="0">
      <pane ySplit="1" topLeftCell="A2" activePane="bottomLeft" state="frozen"/>
      <selection/>
      <selection pane="bottomLeft" activeCell="B23" sqref="B23"/>
    </sheetView>
  </sheetViews>
  <sheetFormatPr defaultColWidth="10.425" defaultRowHeight="14.25" customHeight="1"/>
  <cols>
    <col min="1" max="3" width="33.7" customWidth="1"/>
    <col min="4" max="4" width="45.575" customWidth="1"/>
    <col min="5" max="5" width="27.575" customWidth="1"/>
    <col min="6" max="6" width="21.7083333333333" customWidth="1"/>
    <col min="7" max="9" width="26.2916666666667" customWidth="1"/>
  </cols>
  <sheetData>
    <row r="1" customHeight="1" spans="1:9">
      <c r="A1" s="2"/>
      <c r="B1" s="2"/>
      <c r="C1" s="2"/>
      <c r="D1" s="2"/>
      <c r="E1" s="2"/>
      <c r="F1" s="2"/>
      <c r="G1" s="2"/>
      <c r="H1" s="2"/>
      <c r="I1" s="2"/>
    </row>
    <row r="2" customHeight="1" spans="1:9">
      <c r="A2" s="82" t="s">
        <v>491</v>
      </c>
      <c r="B2" s="83"/>
      <c r="C2" s="83"/>
      <c r="D2" s="84"/>
      <c r="E2" s="84"/>
      <c r="F2" s="84"/>
      <c r="G2" s="83"/>
      <c r="H2" s="83"/>
      <c r="I2" s="84"/>
    </row>
    <row r="3" ht="41.25" customHeight="1" spans="1:9">
      <c r="A3" s="85" t="str">
        <f>"2025"&amp;"年新增资产配置预算表"</f>
        <v>2025年新增资产配置预算表</v>
      </c>
      <c r="B3" s="86"/>
      <c r="C3" s="86"/>
      <c r="D3" s="87"/>
      <c r="E3" s="87"/>
      <c r="F3" s="87"/>
      <c r="G3" s="86"/>
      <c r="H3" s="86"/>
      <c r="I3" s="87"/>
    </row>
    <row r="4" customHeight="1" spans="1:9">
      <c r="A4" s="88" t="str">
        <f>"单位名称："&amp;"昆明市呈贡区工商业联合会"</f>
        <v>单位名称：昆明市呈贡区工商业联合会</v>
      </c>
      <c r="B4" s="89"/>
      <c r="C4" s="89"/>
      <c r="D4" s="90"/>
      <c r="F4" s="87"/>
      <c r="G4" s="86"/>
      <c r="H4" s="86"/>
      <c r="I4" s="107" t="s">
        <v>1</v>
      </c>
    </row>
    <row r="5" ht="28.5" customHeight="1" spans="1:9">
      <c r="A5" s="91" t="s">
        <v>187</v>
      </c>
      <c r="B5" s="92" t="s">
        <v>188</v>
      </c>
      <c r="C5" s="93" t="s">
        <v>492</v>
      </c>
      <c r="D5" s="91" t="s">
        <v>493</v>
      </c>
      <c r="E5" s="91" t="s">
        <v>494</v>
      </c>
      <c r="F5" s="91" t="s">
        <v>495</v>
      </c>
      <c r="G5" s="92" t="s">
        <v>496</v>
      </c>
      <c r="H5" s="80"/>
      <c r="I5" s="91"/>
    </row>
    <row r="6" ht="21" customHeight="1" spans="1:9">
      <c r="A6" s="93"/>
      <c r="B6" s="94"/>
      <c r="C6" s="94"/>
      <c r="D6" s="95"/>
      <c r="E6" s="94"/>
      <c r="F6" s="94"/>
      <c r="G6" s="92" t="s">
        <v>446</v>
      </c>
      <c r="H6" s="92" t="s">
        <v>497</v>
      </c>
      <c r="I6" s="92" t="s">
        <v>498</v>
      </c>
    </row>
    <row r="7" ht="17.25" customHeight="1" spans="1:9">
      <c r="A7" s="96" t="s">
        <v>83</v>
      </c>
      <c r="B7" s="33" t="s">
        <v>84</v>
      </c>
      <c r="C7" s="96" t="s">
        <v>85</v>
      </c>
      <c r="D7" s="35" t="s">
        <v>86</v>
      </c>
      <c r="E7" s="96" t="s">
        <v>87</v>
      </c>
      <c r="F7" s="33" t="s">
        <v>88</v>
      </c>
      <c r="G7" s="97" t="s">
        <v>89</v>
      </c>
      <c r="H7" s="35" t="s">
        <v>90</v>
      </c>
      <c r="I7" s="35">
        <v>9</v>
      </c>
    </row>
    <row r="8" ht="19.5" customHeight="1" spans="1:9">
      <c r="A8" s="98"/>
      <c r="B8" s="76"/>
      <c r="C8" s="76"/>
      <c r="D8" s="46"/>
      <c r="E8" s="45"/>
      <c r="F8" s="99"/>
      <c r="G8" s="100"/>
      <c r="H8" s="101"/>
      <c r="I8" s="101"/>
    </row>
    <row r="9" ht="19.5" customHeight="1" spans="1:9">
      <c r="A9" s="102" t="s">
        <v>55</v>
      </c>
      <c r="B9" s="103"/>
      <c r="C9" s="103"/>
      <c r="D9" s="104"/>
      <c r="E9" s="105"/>
      <c r="F9" s="105"/>
      <c r="G9" s="106"/>
      <c r="H9" s="101"/>
      <c r="I9" s="101"/>
    </row>
    <row r="10" ht="19.5" customHeight="1" spans="1:2">
      <c r="A10" s="72" t="s">
        <v>499</v>
      </c>
      <c r="B10" s="72"/>
    </row>
  </sheetData>
  <mergeCells count="12">
    <mergeCell ref="A2:I2"/>
    <mergeCell ref="A3:I3"/>
    <mergeCell ref="A4:C4"/>
    <mergeCell ref="G5:I5"/>
    <mergeCell ref="A9:F9"/>
    <mergeCell ref="A10:B10"/>
    <mergeCell ref="A5:A6"/>
    <mergeCell ref="B5:B6"/>
    <mergeCell ref="C5:C6"/>
    <mergeCell ref="D5:D6"/>
    <mergeCell ref="E5:E6"/>
    <mergeCell ref="F5:F6"/>
  </mergeCells>
  <pageMargins left="0.67" right="0.67" top="0.72" bottom="0.72" header="0.28" footer="0.28"/>
  <pageSetup paperSize="9" fitToWidth="0" fitToHeight="0"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12"/>
  <sheetViews>
    <sheetView showZeros="0" workbookViewId="0">
      <pane ySplit="1" topLeftCell="A2" activePane="bottomLeft" state="frozen"/>
      <selection/>
      <selection pane="bottomLeft" activeCell="E28" sqref="E28"/>
    </sheetView>
  </sheetViews>
  <sheetFormatPr defaultColWidth="9.13333333333333" defaultRowHeight="14.25" customHeight="1"/>
  <cols>
    <col min="1" max="1" width="19.2916666666667" customWidth="1"/>
    <col min="2" max="2" width="33.8583333333333" customWidth="1"/>
    <col min="3" max="3" width="23.8583333333333" customWidth="1"/>
    <col min="4" max="4" width="11.1333333333333" customWidth="1"/>
    <col min="5" max="5" width="17.7083333333333" customWidth="1"/>
    <col min="6" max="6" width="9.85833333333333" customWidth="1"/>
    <col min="7" max="7" width="17.7083333333333" customWidth="1"/>
    <col min="8" max="11" width="23.1333333333333" customWidth="1"/>
  </cols>
  <sheetData>
    <row r="1" customHeight="1" spans="1:11">
      <c r="A1" s="2"/>
      <c r="B1" s="2"/>
      <c r="C1" s="2"/>
      <c r="D1" s="2"/>
      <c r="E1" s="2"/>
      <c r="F1" s="2"/>
      <c r="G1" s="2"/>
      <c r="H1" s="2"/>
      <c r="I1" s="2"/>
      <c r="J1" s="2"/>
      <c r="K1" s="2"/>
    </row>
    <row r="2" customHeight="1" spans="4:11">
      <c r="D2" s="48"/>
      <c r="E2" s="48"/>
      <c r="F2" s="48"/>
      <c r="G2" s="48"/>
      <c r="K2" s="49" t="s">
        <v>500</v>
      </c>
    </row>
    <row r="3" ht="41.25" customHeight="1" spans="1:11">
      <c r="A3" s="50" t="str">
        <f>"2025"&amp;"年上级转移支付补助项目支出预算表"</f>
        <v>2025年上级转移支付补助项目支出预算表</v>
      </c>
      <c r="B3" s="50"/>
      <c r="C3" s="50"/>
      <c r="D3" s="50"/>
      <c r="E3" s="50"/>
      <c r="F3" s="50"/>
      <c r="G3" s="50"/>
      <c r="H3" s="50"/>
      <c r="I3" s="50"/>
      <c r="J3" s="50"/>
      <c r="K3" s="50"/>
    </row>
    <row r="4" ht="13.5" customHeight="1" spans="1:11">
      <c r="A4" s="51" t="str">
        <f>"单位名称："&amp;"昆明市呈贡区工商业联合会"</f>
        <v>单位名称：昆明市呈贡区工商业联合会</v>
      </c>
      <c r="B4" s="52"/>
      <c r="C4" s="52"/>
      <c r="D4" s="52"/>
      <c r="E4" s="52"/>
      <c r="F4" s="52"/>
      <c r="G4" s="52"/>
      <c r="H4" s="53"/>
      <c r="I4" s="53"/>
      <c r="J4" s="53"/>
      <c r="K4" s="54" t="s">
        <v>1</v>
      </c>
    </row>
    <row r="5" ht="21.75" customHeight="1" spans="1:11">
      <c r="A5" s="55" t="s">
        <v>265</v>
      </c>
      <c r="B5" s="55" t="s">
        <v>190</v>
      </c>
      <c r="C5" s="55" t="s">
        <v>266</v>
      </c>
      <c r="D5" s="56" t="s">
        <v>191</v>
      </c>
      <c r="E5" s="56" t="s">
        <v>192</v>
      </c>
      <c r="F5" s="56" t="s">
        <v>267</v>
      </c>
      <c r="G5" s="56" t="s">
        <v>268</v>
      </c>
      <c r="H5" s="73" t="s">
        <v>55</v>
      </c>
      <c r="I5" s="14" t="s">
        <v>501</v>
      </c>
      <c r="J5" s="15"/>
      <c r="K5" s="39"/>
    </row>
    <row r="6" ht="21.75" customHeight="1" spans="1:11">
      <c r="A6" s="57"/>
      <c r="B6" s="57"/>
      <c r="C6" s="57"/>
      <c r="D6" s="58"/>
      <c r="E6" s="58"/>
      <c r="F6" s="58"/>
      <c r="G6" s="58"/>
      <c r="H6" s="74"/>
      <c r="I6" s="56" t="s">
        <v>58</v>
      </c>
      <c r="J6" s="56" t="s">
        <v>59</v>
      </c>
      <c r="K6" s="56" t="s">
        <v>60</v>
      </c>
    </row>
    <row r="7" ht="40.5" customHeight="1" spans="1:11">
      <c r="A7" s="60"/>
      <c r="B7" s="60"/>
      <c r="C7" s="60"/>
      <c r="D7" s="61"/>
      <c r="E7" s="61"/>
      <c r="F7" s="61"/>
      <c r="G7" s="61"/>
      <c r="H7" s="62"/>
      <c r="I7" s="61" t="s">
        <v>57</v>
      </c>
      <c r="J7" s="61"/>
      <c r="K7" s="61"/>
    </row>
    <row r="8" ht="15" customHeight="1" spans="1:11">
      <c r="A8" s="63">
        <v>1</v>
      </c>
      <c r="B8" s="63">
        <v>2</v>
      </c>
      <c r="C8" s="63">
        <v>3</v>
      </c>
      <c r="D8" s="63">
        <v>4</v>
      </c>
      <c r="E8" s="63">
        <v>5</v>
      </c>
      <c r="F8" s="63">
        <v>6</v>
      </c>
      <c r="G8" s="63">
        <v>7</v>
      </c>
      <c r="H8" s="63">
        <v>8</v>
      </c>
      <c r="I8" s="63">
        <v>9</v>
      </c>
      <c r="J8" s="80">
        <v>10</v>
      </c>
      <c r="K8" s="80">
        <v>11</v>
      </c>
    </row>
    <row r="9" ht="18.75" customHeight="1" spans="1:11">
      <c r="A9" s="20"/>
      <c r="B9" s="34"/>
      <c r="C9" s="20"/>
      <c r="D9" s="20"/>
      <c r="E9" s="20"/>
      <c r="F9" s="20"/>
      <c r="G9" s="20"/>
      <c r="H9" s="75"/>
      <c r="I9" s="81"/>
      <c r="J9" s="81"/>
      <c r="K9" s="75"/>
    </row>
    <row r="10" ht="18.75" customHeight="1" spans="1:11">
      <c r="A10" s="76"/>
      <c r="B10" s="45"/>
      <c r="C10" s="45"/>
      <c r="D10" s="45"/>
      <c r="E10" s="45"/>
      <c r="F10" s="45"/>
      <c r="G10" s="45"/>
      <c r="H10" s="65"/>
      <c r="I10" s="65"/>
      <c r="J10" s="65"/>
      <c r="K10" s="75"/>
    </row>
    <row r="11" ht="18.75" customHeight="1" spans="1:11">
      <c r="A11" s="77" t="s">
        <v>177</v>
      </c>
      <c r="B11" s="78"/>
      <c r="C11" s="78"/>
      <c r="D11" s="78"/>
      <c r="E11" s="78"/>
      <c r="F11" s="78"/>
      <c r="G11" s="79"/>
      <c r="H11" s="70"/>
      <c r="I11" s="65"/>
      <c r="J11" s="65"/>
      <c r="K11" s="75"/>
    </row>
    <row r="12" ht="18.75" customHeight="1" spans="1:2">
      <c r="A12" s="72" t="s">
        <v>502</v>
      </c>
      <c r="B12" s="72"/>
    </row>
  </sheetData>
  <mergeCells count="16">
    <mergeCell ref="A3:K3"/>
    <mergeCell ref="A4:G4"/>
    <mergeCell ref="I5:K5"/>
    <mergeCell ref="A11:G11"/>
    <mergeCell ref="A12:B12"/>
    <mergeCell ref="A5:A7"/>
    <mergeCell ref="B5:B7"/>
    <mergeCell ref="C5:C7"/>
    <mergeCell ref="D5:D7"/>
    <mergeCell ref="E5:E7"/>
    <mergeCell ref="F5:F7"/>
    <mergeCell ref="G5:G7"/>
    <mergeCell ref="H5:H7"/>
    <mergeCell ref="I6:I7"/>
    <mergeCell ref="J6:J7"/>
    <mergeCell ref="K6:K7"/>
  </mergeCells>
  <printOptions horizontalCentered="1"/>
  <pageMargins left="0.37" right="0.37" top="0.56" bottom="0.56" header="0.48" footer="0.48"/>
  <pageSetup paperSize="9" scale="56"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19"/>
  <sheetViews>
    <sheetView showZeros="0" workbookViewId="0">
      <pane ySplit="1" topLeftCell="A2" activePane="bottomLeft" state="frozen"/>
      <selection/>
      <selection pane="bottomLeft" activeCell="E30" sqref="E30"/>
    </sheetView>
  </sheetViews>
  <sheetFormatPr defaultColWidth="9.13333333333333" defaultRowHeight="14.25" customHeight="1" outlineLevelCol="6"/>
  <cols>
    <col min="1" max="1" width="35.2916666666667" customWidth="1"/>
    <col min="2" max="2" width="28" customWidth="1"/>
    <col min="3" max="3" width="31.6333333333333" customWidth="1"/>
    <col min="4" max="4" width="28" customWidth="1"/>
    <col min="5" max="7" width="23.8583333333333" customWidth="1"/>
  </cols>
  <sheetData>
    <row r="1" customHeight="1" spans="1:7">
      <c r="A1" s="2"/>
      <c r="B1" s="2"/>
      <c r="C1" s="2"/>
      <c r="D1" s="2"/>
      <c r="E1" s="2"/>
      <c r="F1" s="2"/>
      <c r="G1" s="2"/>
    </row>
    <row r="2" ht="13.5" customHeight="1" spans="4:7">
      <c r="D2" s="48"/>
      <c r="G2" s="49" t="s">
        <v>503</v>
      </c>
    </row>
    <row r="3" ht="41.25" customHeight="1" spans="1:7">
      <c r="A3" s="50" t="str">
        <f>"2025"&amp;"年部门项目中期规划预算表"</f>
        <v>2025年部门项目中期规划预算表</v>
      </c>
      <c r="B3" s="50"/>
      <c r="C3" s="50"/>
      <c r="D3" s="50"/>
      <c r="E3" s="50"/>
      <c r="F3" s="50"/>
      <c r="G3" s="50"/>
    </row>
    <row r="4" ht="13.5" customHeight="1" spans="1:7">
      <c r="A4" s="51" t="str">
        <f>"单位名称："&amp;"昆明市呈贡区工商业联合会"</f>
        <v>单位名称：昆明市呈贡区工商业联合会</v>
      </c>
      <c r="B4" s="52"/>
      <c r="C4" s="52"/>
      <c r="D4" s="52"/>
      <c r="E4" s="53"/>
      <c r="F4" s="53"/>
      <c r="G4" s="54" t="s">
        <v>1</v>
      </c>
    </row>
    <row r="5" ht="21.75" customHeight="1" spans="1:7">
      <c r="A5" s="55" t="s">
        <v>266</v>
      </c>
      <c r="B5" s="55" t="s">
        <v>265</v>
      </c>
      <c r="C5" s="55" t="s">
        <v>190</v>
      </c>
      <c r="D5" s="56" t="s">
        <v>504</v>
      </c>
      <c r="E5" s="14" t="s">
        <v>58</v>
      </c>
      <c r="F5" s="15"/>
      <c r="G5" s="39"/>
    </row>
    <row r="6" ht="21.75" customHeight="1" spans="1:7">
      <c r="A6" s="57"/>
      <c r="B6" s="57"/>
      <c r="C6" s="57"/>
      <c r="D6" s="58"/>
      <c r="E6" s="59" t="str">
        <f>"2025"&amp;"年"</f>
        <v>2025年</v>
      </c>
      <c r="F6" s="56" t="str">
        <f>("2025"+1)&amp;"年"</f>
        <v>2026年</v>
      </c>
      <c r="G6" s="56" t="str">
        <f>("2025"+2)&amp;"年"</f>
        <v>2027年</v>
      </c>
    </row>
    <row r="7" ht="40.5" customHeight="1" spans="1:7">
      <c r="A7" s="60"/>
      <c r="B7" s="60"/>
      <c r="C7" s="60"/>
      <c r="D7" s="61"/>
      <c r="E7" s="62"/>
      <c r="F7" s="61" t="s">
        <v>57</v>
      </c>
      <c r="G7" s="61"/>
    </row>
    <row r="8" ht="15" customHeight="1" spans="1:7">
      <c r="A8" s="63">
        <v>1</v>
      </c>
      <c r="B8" s="63">
        <v>2</v>
      </c>
      <c r="C8" s="63">
        <v>3</v>
      </c>
      <c r="D8" s="63">
        <v>4</v>
      </c>
      <c r="E8" s="63">
        <v>5</v>
      </c>
      <c r="F8" s="63">
        <v>6</v>
      </c>
      <c r="G8" s="63">
        <v>7</v>
      </c>
    </row>
    <row r="9" ht="17.25" customHeight="1" spans="1:7">
      <c r="A9" s="34" t="s">
        <v>70</v>
      </c>
      <c r="B9" s="64"/>
      <c r="C9" s="64"/>
      <c r="D9" s="34"/>
      <c r="E9" s="65">
        <v>302700</v>
      </c>
      <c r="F9" s="65">
        <v>350100</v>
      </c>
      <c r="G9" s="65">
        <v>350100</v>
      </c>
    </row>
    <row r="10" ht="18.75" customHeight="1" spans="1:7">
      <c r="A10" s="34"/>
      <c r="B10" s="34" t="s">
        <v>505</v>
      </c>
      <c r="C10" s="34" t="s">
        <v>273</v>
      </c>
      <c r="D10" s="34" t="s">
        <v>506</v>
      </c>
      <c r="E10" s="65">
        <v>10000</v>
      </c>
      <c r="F10" s="65">
        <v>10000</v>
      </c>
      <c r="G10" s="65">
        <v>10000</v>
      </c>
    </row>
    <row r="11" ht="18.75" customHeight="1" spans="1:7">
      <c r="A11" s="66"/>
      <c r="B11" s="34" t="s">
        <v>505</v>
      </c>
      <c r="C11" s="34" t="s">
        <v>277</v>
      </c>
      <c r="D11" s="34" t="s">
        <v>506</v>
      </c>
      <c r="E11" s="65">
        <v>120500</v>
      </c>
      <c r="F11" s="65">
        <v>120500</v>
      </c>
      <c r="G11" s="65">
        <v>120500</v>
      </c>
    </row>
    <row r="12" ht="18.75" customHeight="1" spans="1:7">
      <c r="A12" s="66"/>
      <c r="B12" s="34" t="s">
        <v>505</v>
      </c>
      <c r="C12" s="34" t="s">
        <v>279</v>
      </c>
      <c r="D12" s="34" t="s">
        <v>506</v>
      </c>
      <c r="E12" s="65">
        <v>30000</v>
      </c>
      <c r="F12" s="65">
        <v>30000</v>
      </c>
      <c r="G12" s="65">
        <v>30000</v>
      </c>
    </row>
    <row r="13" ht="18.75" customHeight="1" spans="1:7">
      <c r="A13" s="66"/>
      <c r="B13" s="34" t="s">
        <v>505</v>
      </c>
      <c r="C13" s="34" t="s">
        <v>281</v>
      </c>
      <c r="D13" s="34" t="s">
        <v>506</v>
      </c>
      <c r="E13" s="65">
        <v>5000</v>
      </c>
      <c r="F13" s="65">
        <v>5000</v>
      </c>
      <c r="G13" s="65">
        <v>5000</v>
      </c>
    </row>
    <row r="14" ht="18.75" customHeight="1" spans="1:7">
      <c r="A14" s="66"/>
      <c r="B14" s="34" t="s">
        <v>505</v>
      </c>
      <c r="C14" s="34" t="s">
        <v>283</v>
      </c>
      <c r="D14" s="34" t="s">
        <v>506</v>
      </c>
      <c r="E14" s="65">
        <v>24600</v>
      </c>
      <c r="F14" s="65">
        <v>24600</v>
      </c>
      <c r="G14" s="65">
        <v>24600</v>
      </c>
    </row>
    <row r="15" ht="18.75" customHeight="1" spans="1:7">
      <c r="A15" s="66"/>
      <c r="B15" s="34" t="s">
        <v>505</v>
      </c>
      <c r="C15" s="34" t="s">
        <v>285</v>
      </c>
      <c r="D15" s="34" t="s">
        <v>506</v>
      </c>
      <c r="E15" s="65">
        <v>100000</v>
      </c>
      <c r="F15" s="65">
        <v>100000</v>
      </c>
      <c r="G15" s="65">
        <v>100000</v>
      </c>
    </row>
    <row r="16" ht="18.75" customHeight="1" spans="1:7">
      <c r="A16" s="66"/>
      <c r="B16" s="45" t="s">
        <v>505</v>
      </c>
      <c r="C16" s="45" t="s">
        <v>287</v>
      </c>
      <c r="D16" s="45" t="s">
        <v>506</v>
      </c>
      <c r="E16" s="65">
        <v>9900</v>
      </c>
      <c r="F16" s="65">
        <v>60000</v>
      </c>
      <c r="G16" s="65">
        <v>60000</v>
      </c>
    </row>
    <row r="17" ht="40" customHeight="1" spans="1:7">
      <c r="A17" s="67"/>
      <c r="B17" s="45" t="s">
        <v>505</v>
      </c>
      <c r="C17" s="68" t="s">
        <v>291</v>
      </c>
      <c r="D17" s="69" t="s">
        <v>507</v>
      </c>
      <c r="E17" s="70">
        <v>2700</v>
      </c>
      <c r="F17" s="65">
        <v>0</v>
      </c>
      <c r="G17" s="65"/>
    </row>
    <row r="18" ht="18.75" customHeight="1" spans="1:7">
      <c r="A18" s="47" t="s">
        <v>55</v>
      </c>
      <c r="B18" s="71" t="s">
        <v>508</v>
      </c>
      <c r="C18" s="71"/>
      <c r="D18" s="71"/>
      <c r="E18" s="70">
        <f>SUM(E10:E17)</f>
        <v>302700</v>
      </c>
      <c r="F18" s="65">
        <f>SUM(F10:F17)</f>
        <v>350100</v>
      </c>
      <c r="G18" s="65">
        <f>SUM(G10:G17)</f>
        <v>350100</v>
      </c>
    </row>
    <row r="19" ht="18.75" customHeight="1" spans="1:4">
      <c r="A19" s="72" t="s">
        <v>509</v>
      </c>
      <c r="B19" s="72"/>
      <c r="C19" s="72"/>
      <c r="D19" s="72"/>
    </row>
  </sheetData>
  <mergeCells count="12">
    <mergeCell ref="A3:G3"/>
    <mergeCell ref="A4:D4"/>
    <mergeCell ref="E5:G5"/>
    <mergeCell ref="A18:D18"/>
    <mergeCell ref="A19:D19"/>
    <mergeCell ref="A5:A7"/>
    <mergeCell ref="B5:B7"/>
    <mergeCell ref="C5:C7"/>
    <mergeCell ref="D5:D7"/>
    <mergeCell ref="E6:E7"/>
    <mergeCell ref="F6:F7"/>
    <mergeCell ref="G6:G7"/>
  </mergeCells>
  <printOptions horizontalCentered="1"/>
  <pageMargins left="0.37" right="0.37" top="0.56" bottom="0.56" header="0.48" footer="0.48"/>
  <pageSetup paperSize="9" scale="62" orientation="landscape"/>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J68"/>
  <sheetViews>
    <sheetView showZeros="0" workbookViewId="0">
      <pane ySplit="1" topLeftCell="A2" activePane="bottomLeft" state="frozen"/>
      <selection/>
      <selection pane="bottomLeft" activeCell="C14" sqref="C14:G14"/>
    </sheetView>
  </sheetViews>
  <sheetFormatPr defaultColWidth="8.575" defaultRowHeight="14.25" customHeight="1"/>
  <cols>
    <col min="1" max="1" width="18.1333333333333" customWidth="1"/>
    <col min="2" max="2" width="23.425" customWidth="1"/>
    <col min="3" max="3" width="23.7" customWidth="1"/>
    <col min="4" max="4" width="15.575" customWidth="1"/>
    <col min="5" max="5" width="31.575" customWidth="1"/>
    <col min="6" max="6" width="15.425" customWidth="1"/>
    <col min="7" max="7" width="16.425" customWidth="1"/>
    <col min="8" max="8" width="29.575" customWidth="1"/>
    <col min="9" max="9" width="30.575" customWidth="1"/>
    <col min="10" max="10" width="23.8583333333333" customWidth="1"/>
  </cols>
  <sheetData>
    <row r="1" customHeight="1" spans="1:10">
      <c r="A1" s="2"/>
      <c r="B1" s="2"/>
      <c r="C1" s="2"/>
      <c r="D1" s="2"/>
      <c r="E1" s="2"/>
      <c r="F1" s="2"/>
      <c r="G1" s="2"/>
      <c r="H1" s="2"/>
      <c r="I1" s="2"/>
      <c r="J1" s="2"/>
    </row>
    <row r="2" customHeight="1" spans="1:10">
      <c r="A2" s="3"/>
      <c r="B2" s="3"/>
      <c r="C2" s="3"/>
      <c r="D2" s="3"/>
      <c r="E2" s="3"/>
      <c r="F2" s="3"/>
      <c r="G2" s="3"/>
      <c r="H2" s="3"/>
      <c r="I2" s="3"/>
      <c r="J2" s="38" t="s">
        <v>510</v>
      </c>
    </row>
    <row r="3" ht="41.25" customHeight="1" spans="1:10">
      <c r="A3" s="3" t="str">
        <f>"2025"&amp;"年部门整体支出绩效目标表"</f>
        <v>2025年部门整体支出绩效目标表</v>
      </c>
      <c r="B3" s="4"/>
      <c r="C3" s="4"/>
      <c r="D3" s="4"/>
      <c r="E3" s="4"/>
      <c r="F3" s="4"/>
      <c r="G3" s="4"/>
      <c r="H3" s="4"/>
      <c r="I3" s="4"/>
      <c r="J3" s="4"/>
    </row>
    <row r="4" ht="17.25" customHeight="1" spans="1:10">
      <c r="A4" s="5" t="str">
        <f>"单位名称："&amp;"昆明市呈贡区工商业联合会"</f>
        <v>单位名称：昆明市呈贡区工商业联合会</v>
      </c>
      <c r="B4" s="5"/>
      <c r="C4" s="6"/>
      <c r="D4" s="7"/>
      <c r="E4" s="7"/>
      <c r="F4" s="7"/>
      <c r="G4" s="7"/>
      <c r="H4" s="7"/>
      <c r="I4" s="7"/>
      <c r="J4" s="257" t="s">
        <v>1</v>
      </c>
    </row>
    <row r="5" ht="30" customHeight="1" spans="1:10">
      <c r="A5" s="8" t="s">
        <v>511</v>
      </c>
      <c r="B5" s="9" t="s">
        <v>71</v>
      </c>
      <c r="C5" s="10"/>
      <c r="D5" s="10"/>
      <c r="E5" s="11"/>
      <c r="F5" s="12" t="s">
        <v>512</v>
      </c>
      <c r="G5" s="11"/>
      <c r="H5" s="13" t="s">
        <v>70</v>
      </c>
      <c r="I5" s="10"/>
      <c r="J5" s="11"/>
    </row>
    <row r="6" ht="32.25" customHeight="1" spans="1:10">
      <c r="A6" s="14" t="s">
        <v>513</v>
      </c>
      <c r="B6" s="15"/>
      <c r="C6" s="15"/>
      <c r="D6" s="15"/>
      <c r="E6" s="15"/>
      <c r="F6" s="15"/>
      <c r="G6" s="15"/>
      <c r="H6" s="15"/>
      <c r="I6" s="39"/>
      <c r="J6" s="40" t="s">
        <v>514</v>
      </c>
    </row>
    <row r="7" ht="202" customHeight="1" spans="1:10">
      <c r="A7" s="16" t="s">
        <v>515</v>
      </c>
      <c r="B7" s="17" t="s">
        <v>516</v>
      </c>
      <c r="C7" s="18" t="s">
        <v>517</v>
      </c>
      <c r="D7" s="18"/>
      <c r="E7" s="18"/>
      <c r="F7" s="18"/>
      <c r="G7" s="18"/>
      <c r="H7" s="18"/>
      <c r="I7" s="18"/>
      <c r="J7" s="41" t="s">
        <v>518</v>
      </c>
    </row>
    <row r="8" ht="99.75" customHeight="1" spans="1:10">
      <c r="A8" s="16"/>
      <c r="B8" s="17" t="str">
        <f>"总体绩效目标（"&amp;"2025"&amp;"-"&amp;("2025"+2)&amp;"年期间）"</f>
        <v>总体绩效目标（2025-2027年期间）</v>
      </c>
      <c r="C8" s="18" t="s">
        <v>519</v>
      </c>
      <c r="D8" s="18"/>
      <c r="E8" s="18"/>
      <c r="F8" s="18"/>
      <c r="G8" s="18"/>
      <c r="H8" s="18"/>
      <c r="I8" s="18"/>
      <c r="J8" s="41" t="s">
        <v>520</v>
      </c>
    </row>
    <row r="9" ht="96" customHeight="1" spans="1:10">
      <c r="A9" s="17" t="s">
        <v>521</v>
      </c>
      <c r="B9" s="19" t="str">
        <f>"预算年度（"&amp;"2025"&amp;"年）绩效目标"</f>
        <v>预算年度（2025年）绩效目标</v>
      </c>
      <c r="C9" s="20" t="s">
        <v>522</v>
      </c>
      <c r="D9" s="20"/>
      <c r="E9" s="20"/>
      <c r="F9" s="20"/>
      <c r="G9" s="20"/>
      <c r="H9" s="20"/>
      <c r="I9" s="20"/>
      <c r="J9" s="42" t="s">
        <v>523</v>
      </c>
    </row>
    <row r="10" ht="32.25" customHeight="1" spans="1:10">
      <c r="A10" s="21" t="s">
        <v>524</v>
      </c>
      <c r="B10" s="21"/>
      <c r="C10" s="21"/>
      <c r="D10" s="21"/>
      <c r="E10" s="21"/>
      <c r="F10" s="21"/>
      <c r="G10" s="21"/>
      <c r="H10" s="21"/>
      <c r="I10" s="21"/>
      <c r="J10" s="21"/>
    </row>
    <row r="11" ht="32.25" customHeight="1" spans="1:10">
      <c r="A11" s="17" t="s">
        <v>525</v>
      </c>
      <c r="B11" s="17"/>
      <c r="C11" s="16" t="s">
        <v>526</v>
      </c>
      <c r="D11" s="16"/>
      <c r="E11" s="16"/>
      <c r="F11" s="16" t="s">
        <v>527</v>
      </c>
      <c r="G11" s="16"/>
      <c r="H11" s="16" t="s">
        <v>528</v>
      </c>
      <c r="I11" s="16"/>
      <c r="J11" s="16"/>
    </row>
    <row r="12" ht="32.25" customHeight="1" spans="1:10">
      <c r="A12" s="17"/>
      <c r="B12" s="17"/>
      <c r="C12" s="16"/>
      <c r="D12" s="16"/>
      <c r="E12" s="16"/>
      <c r="F12" s="16"/>
      <c r="G12" s="16"/>
      <c r="H12" s="17" t="s">
        <v>529</v>
      </c>
      <c r="I12" s="17" t="s">
        <v>530</v>
      </c>
      <c r="J12" s="17" t="s">
        <v>531</v>
      </c>
    </row>
    <row r="13" ht="24" customHeight="1" spans="1:10">
      <c r="A13" s="22" t="s">
        <v>55</v>
      </c>
      <c r="B13" s="23"/>
      <c r="C13" s="23"/>
      <c r="D13" s="23"/>
      <c r="E13" s="23"/>
      <c r="F13" s="23"/>
      <c r="G13" s="24"/>
      <c r="H13" s="25">
        <v>1264930.32</v>
      </c>
      <c r="I13" s="25">
        <v>1264930.32</v>
      </c>
      <c r="J13" s="25"/>
    </row>
    <row r="14" ht="58" customHeight="1" spans="1:10">
      <c r="A14" s="18" t="s">
        <v>532</v>
      </c>
      <c r="B14" s="26"/>
      <c r="C14" s="18" t="s">
        <v>533</v>
      </c>
      <c r="D14" s="26"/>
      <c r="E14" s="26"/>
      <c r="F14" s="26"/>
      <c r="G14" s="26"/>
      <c r="H14" s="27">
        <v>1264930.32</v>
      </c>
      <c r="I14" s="27">
        <v>1264930.32</v>
      </c>
      <c r="J14" s="27"/>
    </row>
    <row r="15" ht="32.25" customHeight="1" spans="1:10">
      <c r="A15" s="21" t="s">
        <v>534</v>
      </c>
      <c r="B15" s="21"/>
      <c r="C15" s="21"/>
      <c r="D15" s="21"/>
      <c r="E15" s="21"/>
      <c r="F15" s="21"/>
      <c r="G15" s="21"/>
      <c r="H15" s="21"/>
      <c r="I15" s="21"/>
      <c r="J15" s="21"/>
    </row>
    <row r="16" ht="32.25" customHeight="1" spans="1:10">
      <c r="A16" s="28" t="s">
        <v>535</v>
      </c>
      <c r="B16" s="28"/>
      <c r="C16" s="28"/>
      <c r="D16" s="28"/>
      <c r="E16" s="28"/>
      <c r="F16" s="28"/>
      <c r="G16" s="28"/>
      <c r="H16" s="29" t="s">
        <v>536</v>
      </c>
      <c r="I16" s="43" t="s">
        <v>301</v>
      </c>
      <c r="J16" s="29" t="s">
        <v>537</v>
      </c>
    </row>
    <row r="17" ht="36" customHeight="1" spans="1:10">
      <c r="A17" s="30" t="s">
        <v>294</v>
      </c>
      <c r="B17" s="30" t="s">
        <v>538</v>
      </c>
      <c r="C17" s="31" t="s">
        <v>296</v>
      </c>
      <c r="D17" s="31" t="s">
        <v>297</v>
      </c>
      <c r="E17" s="31" t="s">
        <v>298</v>
      </c>
      <c r="F17" s="31" t="s">
        <v>299</v>
      </c>
      <c r="G17" s="31" t="s">
        <v>300</v>
      </c>
      <c r="H17" s="32"/>
      <c r="I17" s="32"/>
      <c r="J17" s="32"/>
    </row>
    <row r="18" ht="32.25" customHeight="1" spans="1:10">
      <c r="A18" s="33" t="s">
        <v>303</v>
      </c>
      <c r="B18" s="33"/>
      <c r="C18" s="34"/>
      <c r="D18" s="33"/>
      <c r="E18" s="33"/>
      <c r="F18" s="33"/>
      <c r="G18" s="33"/>
      <c r="H18" s="35"/>
      <c r="I18" s="20"/>
      <c r="J18" s="35"/>
    </row>
    <row r="19" ht="32.25" customHeight="1" spans="1:10">
      <c r="A19" s="33"/>
      <c r="B19" s="33" t="s">
        <v>332</v>
      </c>
      <c r="C19" s="34"/>
      <c r="D19" s="33"/>
      <c r="E19" s="33"/>
      <c r="F19" s="33"/>
      <c r="G19" s="33"/>
      <c r="H19" s="35"/>
      <c r="I19" s="20"/>
      <c r="J19" s="35"/>
    </row>
    <row r="20" ht="32.25" customHeight="1" spans="1:10">
      <c r="A20" s="33"/>
      <c r="B20" s="33"/>
      <c r="C20" s="34" t="s">
        <v>371</v>
      </c>
      <c r="D20" s="33" t="s">
        <v>312</v>
      </c>
      <c r="E20" s="33" t="s">
        <v>83</v>
      </c>
      <c r="F20" s="33" t="s">
        <v>372</v>
      </c>
      <c r="G20" s="33" t="s">
        <v>309</v>
      </c>
      <c r="H20" s="20" t="s">
        <v>539</v>
      </c>
      <c r="I20" s="20" t="s">
        <v>373</v>
      </c>
      <c r="J20" s="20" t="s">
        <v>540</v>
      </c>
    </row>
    <row r="21" ht="32.25" customHeight="1" spans="1:10">
      <c r="A21" s="33"/>
      <c r="B21" s="33"/>
      <c r="C21" s="34" t="s">
        <v>374</v>
      </c>
      <c r="D21" s="33" t="s">
        <v>306</v>
      </c>
      <c r="E21" s="33" t="s">
        <v>375</v>
      </c>
      <c r="F21" s="33" t="s">
        <v>342</v>
      </c>
      <c r="G21" s="33" t="s">
        <v>309</v>
      </c>
      <c r="H21" s="20" t="s">
        <v>541</v>
      </c>
      <c r="I21" s="20" t="s">
        <v>376</v>
      </c>
      <c r="J21" s="20" t="s">
        <v>540</v>
      </c>
    </row>
    <row r="22" ht="32.25" customHeight="1" spans="1:10">
      <c r="A22" s="33"/>
      <c r="B22" s="33"/>
      <c r="C22" s="34" t="s">
        <v>356</v>
      </c>
      <c r="D22" s="33" t="s">
        <v>312</v>
      </c>
      <c r="E22" s="33" t="s">
        <v>357</v>
      </c>
      <c r="F22" s="33" t="s">
        <v>358</v>
      </c>
      <c r="G22" s="33" t="s">
        <v>309</v>
      </c>
      <c r="H22" s="20" t="s">
        <v>541</v>
      </c>
      <c r="I22" s="20" t="s">
        <v>359</v>
      </c>
      <c r="J22" s="20" t="s">
        <v>542</v>
      </c>
    </row>
    <row r="23" ht="32.25" customHeight="1" spans="1:10">
      <c r="A23" s="33"/>
      <c r="B23" s="33"/>
      <c r="C23" s="34" t="s">
        <v>416</v>
      </c>
      <c r="D23" s="33" t="s">
        <v>312</v>
      </c>
      <c r="E23" s="33" t="s">
        <v>89</v>
      </c>
      <c r="F23" s="33" t="s">
        <v>417</v>
      </c>
      <c r="G23" s="33" t="s">
        <v>309</v>
      </c>
      <c r="H23" s="20" t="s">
        <v>541</v>
      </c>
      <c r="I23" s="20" t="s">
        <v>418</v>
      </c>
      <c r="J23" s="20" t="s">
        <v>543</v>
      </c>
    </row>
    <row r="24" ht="32.25" customHeight="1" spans="1:10">
      <c r="A24" s="33"/>
      <c r="B24" s="33"/>
      <c r="C24" s="34" t="s">
        <v>333</v>
      </c>
      <c r="D24" s="33" t="s">
        <v>306</v>
      </c>
      <c r="E24" s="33" t="s">
        <v>83</v>
      </c>
      <c r="F24" s="33" t="s">
        <v>335</v>
      </c>
      <c r="G24" s="33" t="s">
        <v>309</v>
      </c>
      <c r="H24" s="20" t="s">
        <v>544</v>
      </c>
      <c r="I24" s="20" t="s">
        <v>336</v>
      </c>
      <c r="J24" s="20" t="s">
        <v>545</v>
      </c>
    </row>
    <row r="25" ht="32.25" customHeight="1" spans="1:10">
      <c r="A25" s="33"/>
      <c r="B25" s="33"/>
      <c r="C25" s="34" t="s">
        <v>337</v>
      </c>
      <c r="D25" s="33" t="s">
        <v>306</v>
      </c>
      <c r="E25" s="33" t="s">
        <v>338</v>
      </c>
      <c r="F25" s="33" t="s">
        <v>339</v>
      </c>
      <c r="G25" s="33" t="s">
        <v>309</v>
      </c>
      <c r="H25" s="20" t="s">
        <v>546</v>
      </c>
      <c r="I25" s="20" t="s">
        <v>340</v>
      </c>
      <c r="J25" s="20" t="s">
        <v>545</v>
      </c>
    </row>
    <row r="26" ht="32.25" customHeight="1" spans="1:10">
      <c r="A26" s="33"/>
      <c r="B26" s="33"/>
      <c r="C26" s="34" t="s">
        <v>341</v>
      </c>
      <c r="D26" s="33" t="s">
        <v>306</v>
      </c>
      <c r="E26" s="33" t="s">
        <v>313</v>
      </c>
      <c r="F26" s="33" t="s">
        <v>342</v>
      </c>
      <c r="G26" s="33" t="s">
        <v>309</v>
      </c>
      <c r="H26" s="20" t="s">
        <v>547</v>
      </c>
      <c r="I26" s="20" t="s">
        <v>343</v>
      </c>
      <c r="J26" s="20" t="s">
        <v>545</v>
      </c>
    </row>
    <row r="27" ht="32.25" customHeight="1" spans="1:10">
      <c r="A27" s="33"/>
      <c r="B27" s="33"/>
      <c r="C27" s="34" t="s">
        <v>401</v>
      </c>
      <c r="D27" s="33" t="s">
        <v>312</v>
      </c>
      <c r="E27" s="33" t="s">
        <v>83</v>
      </c>
      <c r="F27" s="33" t="s">
        <v>335</v>
      </c>
      <c r="G27" s="33" t="s">
        <v>309</v>
      </c>
      <c r="H27" s="20" t="s">
        <v>548</v>
      </c>
      <c r="I27" s="20" t="s">
        <v>402</v>
      </c>
      <c r="J27" s="20" t="s">
        <v>549</v>
      </c>
    </row>
    <row r="28" ht="62" customHeight="1" spans="1:10">
      <c r="A28" s="33"/>
      <c r="B28" s="33"/>
      <c r="C28" s="34" t="s">
        <v>390</v>
      </c>
      <c r="D28" s="33" t="s">
        <v>312</v>
      </c>
      <c r="E28" s="33" t="s">
        <v>550</v>
      </c>
      <c r="F28" s="33" t="s">
        <v>321</v>
      </c>
      <c r="G28" s="33" t="s">
        <v>309</v>
      </c>
      <c r="H28" s="20" t="s">
        <v>541</v>
      </c>
      <c r="I28" s="20" t="s">
        <v>392</v>
      </c>
      <c r="J28" s="20" t="s">
        <v>551</v>
      </c>
    </row>
    <row r="29" s="1" customFormat="1" ht="32.25" customHeight="1" spans="1:10">
      <c r="A29" s="33"/>
      <c r="B29" s="33"/>
      <c r="C29" s="36" t="s">
        <v>427</v>
      </c>
      <c r="D29" s="37" t="s">
        <v>306</v>
      </c>
      <c r="E29" s="37" t="s">
        <v>87</v>
      </c>
      <c r="F29" s="37" t="s">
        <v>428</v>
      </c>
      <c r="G29" s="37" t="s">
        <v>309</v>
      </c>
      <c r="H29" s="36" t="s">
        <v>541</v>
      </c>
      <c r="I29" s="36" t="s">
        <v>429</v>
      </c>
      <c r="J29" s="36" t="s">
        <v>552</v>
      </c>
    </row>
    <row r="30" ht="32.25" customHeight="1" spans="1:10">
      <c r="A30" s="33"/>
      <c r="B30" s="33" t="s">
        <v>304</v>
      </c>
      <c r="C30" s="34"/>
      <c r="D30" s="33"/>
      <c r="E30" s="33"/>
      <c r="F30" s="33"/>
      <c r="G30" s="33"/>
      <c r="H30" s="20"/>
      <c r="I30" s="20"/>
      <c r="J30" s="20"/>
    </row>
    <row r="31" ht="32.25" customHeight="1" spans="1:10">
      <c r="A31" s="33"/>
      <c r="B31" s="33"/>
      <c r="C31" s="34" t="s">
        <v>377</v>
      </c>
      <c r="D31" s="33" t="s">
        <v>312</v>
      </c>
      <c r="E31" s="33" t="s">
        <v>313</v>
      </c>
      <c r="F31" s="33" t="s">
        <v>308</v>
      </c>
      <c r="G31" s="33" t="s">
        <v>309</v>
      </c>
      <c r="H31" s="20" t="s">
        <v>553</v>
      </c>
      <c r="I31" s="20" t="s">
        <v>378</v>
      </c>
      <c r="J31" s="20" t="s">
        <v>540</v>
      </c>
    </row>
    <row r="32" ht="32.25" customHeight="1" spans="1:10">
      <c r="A32" s="33"/>
      <c r="B32" s="33"/>
      <c r="C32" s="34" t="s">
        <v>379</v>
      </c>
      <c r="D32" s="33" t="s">
        <v>312</v>
      </c>
      <c r="E32" s="33" t="s">
        <v>313</v>
      </c>
      <c r="F32" s="33" t="s">
        <v>308</v>
      </c>
      <c r="G32" s="33" t="s">
        <v>309</v>
      </c>
      <c r="H32" s="20" t="s">
        <v>554</v>
      </c>
      <c r="I32" s="20" t="s">
        <v>380</v>
      </c>
      <c r="J32" s="20" t="s">
        <v>540</v>
      </c>
    </row>
    <row r="33" ht="32.25" customHeight="1" spans="1:10">
      <c r="A33" s="33"/>
      <c r="B33" s="33"/>
      <c r="C33" s="34" t="s">
        <v>344</v>
      </c>
      <c r="D33" s="33" t="s">
        <v>312</v>
      </c>
      <c r="E33" s="33" t="s">
        <v>345</v>
      </c>
      <c r="F33" s="33" t="s">
        <v>346</v>
      </c>
      <c r="G33" s="33" t="s">
        <v>347</v>
      </c>
      <c r="H33" s="20" t="s">
        <v>555</v>
      </c>
      <c r="I33" s="20" t="s">
        <v>348</v>
      </c>
      <c r="J33" s="20" t="s">
        <v>545</v>
      </c>
    </row>
    <row r="34" ht="32.25" customHeight="1" spans="1:10">
      <c r="A34" s="33"/>
      <c r="B34" s="33"/>
      <c r="C34" s="34" t="s">
        <v>403</v>
      </c>
      <c r="D34" s="33" t="s">
        <v>306</v>
      </c>
      <c r="E34" s="33" t="s">
        <v>366</v>
      </c>
      <c r="F34" s="33" t="s">
        <v>308</v>
      </c>
      <c r="G34" s="33" t="s">
        <v>309</v>
      </c>
      <c r="H34" s="20" t="s">
        <v>556</v>
      </c>
      <c r="I34" s="20" t="s">
        <v>404</v>
      </c>
      <c r="J34" s="20" t="s">
        <v>549</v>
      </c>
    </row>
    <row r="35" ht="32.25" customHeight="1" spans="1:10">
      <c r="A35" s="33"/>
      <c r="B35" s="33"/>
      <c r="C35" s="34" t="s">
        <v>305</v>
      </c>
      <c r="D35" s="33" t="s">
        <v>306</v>
      </c>
      <c r="E35" s="33" t="s">
        <v>307</v>
      </c>
      <c r="F35" s="33" t="s">
        <v>308</v>
      </c>
      <c r="G35" s="33" t="s">
        <v>309</v>
      </c>
      <c r="H35" s="20" t="s">
        <v>557</v>
      </c>
      <c r="I35" s="20" t="s">
        <v>310</v>
      </c>
      <c r="J35" s="20" t="s">
        <v>558</v>
      </c>
    </row>
    <row r="36" ht="32.25" customHeight="1" spans="1:10">
      <c r="A36" s="33"/>
      <c r="B36" s="33"/>
      <c r="C36" s="34" t="s">
        <v>311</v>
      </c>
      <c r="D36" s="33" t="s">
        <v>312</v>
      </c>
      <c r="E36" s="33" t="s">
        <v>313</v>
      </c>
      <c r="F36" s="33" t="s">
        <v>308</v>
      </c>
      <c r="G36" s="33" t="s">
        <v>309</v>
      </c>
      <c r="H36" s="20" t="s">
        <v>559</v>
      </c>
      <c r="I36" s="20" t="s">
        <v>314</v>
      </c>
      <c r="J36" s="20" t="s">
        <v>560</v>
      </c>
    </row>
    <row r="37" ht="47" customHeight="1" spans="1:10">
      <c r="A37" s="33"/>
      <c r="B37" s="33"/>
      <c r="C37" s="34" t="s">
        <v>393</v>
      </c>
      <c r="D37" s="33" t="s">
        <v>312</v>
      </c>
      <c r="E37" s="33" t="s">
        <v>345</v>
      </c>
      <c r="F37" s="33" t="s">
        <v>346</v>
      </c>
      <c r="G37" s="33" t="s">
        <v>309</v>
      </c>
      <c r="H37" s="20" t="s">
        <v>561</v>
      </c>
      <c r="I37" s="20" t="s">
        <v>394</v>
      </c>
      <c r="J37" s="20" t="s">
        <v>562</v>
      </c>
    </row>
    <row r="38" ht="32.25" customHeight="1" spans="1:10">
      <c r="A38" s="33"/>
      <c r="B38" s="33" t="s">
        <v>315</v>
      </c>
      <c r="C38" s="34"/>
      <c r="D38" s="33"/>
      <c r="E38" s="33"/>
      <c r="F38" s="33"/>
      <c r="G38" s="33"/>
      <c r="H38" s="20"/>
      <c r="I38" s="20"/>
      <c r="J38" s="20"/>
    </row>
    <row r="39" ht="32.25" customHeight="1" spans="1:10">
      <c r="A39" s="33"/>
      <c r="B39" s="33"/>
      <c r="C39" s="34" t="s">
        <v>360</v>
      </c>
      <c r="D39" s="33" t="s">
        <v>312</v>
      </c>
      <c r="E39" s="33" t="s">
        <v>313</v>
      </c>
      <c r="F39" s="33" t="s">
        <v>308</v>
      </c>
      <c r="G39" s="33" t="s">
        <v>309</v>
      </c>
      <c r="H39" s="20" t="s">
        <v>563</v>
      </c>
      <c r="I39" s="20" t="s">
        <v>361</v>
      </c>
      <c r="J39" s="20" t="s">
        <v>564</v>
      </c>
    </row>
    <row r="40" ht="32.25" customHeight="1" spans="1:10">
      <c r="A40" s="33"/>
      <c r="B40" s="33"/>
      <c r="C40" s="34" t="s">
        <v>405</v>
      </c>
      <c r="D40" s="33" t="s">
        <v>406</v>
      </c>
      <c r="E40" s="33" t="s">
        <v>407</v>
      </c>
      <c r="F40" s="33" t="s">
        <v>408</v>
      </c>
      <c r="G40" s="33" t="s">
        <v>309</v>
      </c>
      <c r="H40" s="20" t="s">
        <v>565</v>
      </c>
      <c r="I40" s="20" t="s">
        <v>409</v>
      </c>
      <c r="J40" s="20" t="s">
        <v>549</v>
      </c>
    </row>
    <row r="41" ht="32.25" customHeight="1" spans="1:10">
      <c r="A41" s="33"/>
      <c r="B41" s="33"/>
      <c r="C41" s="34" t="s">
        <v>316</v>
      </c>
      <c r="D41" s="33" t="s">
        <v>312</v>
      </c>
      <c r="E41" s="33" t="s">
        <v>313</v>
      </c>
      <c r="F41" s="33" t="s">
        <v>308</v>
      </c>
      <c r="G41" s="33" t="s">
        <v>309</v>
      </c>
      <c r="H41" s="20" t="s">
        <v>566</v>
      </c>
      <c r="I41" s="20" t="s">
        <v>317</v>
      </c>
      <c r="J41" s="20" t="s">
        <v>560</v>
      </c>
    </row>
    <row r="42" s="1" customFormat="1" ht="32.25" customHeight="1" spans="1:10">
      <c r="A42" s="33"/>
      <c r="B42" s="33"/>
      <c r="C42" s="36" t="s">
        <v>430</v>
      </c>
      <c r="D42" s="37" t="s">
        <v>306</v>
      </c>
      <c r="E42" s="37" t="s">
        <v>567</v>
      </c>
      <c r="F42" s="37" t="s">
        <v>308</v>
      </c>
      <c r="G42" s="37" t="s">
        <v>309</v>
      </c>
      <c r="H42" s="36" t="s">
        <v>568</v>
      </c>
      <c r="I42" s="36" t="s">
        <v>431</v>
      </c>
      <c r="J42" s="36" t="s">
        <v>569</v>
      </c>
    </row>
    <row r="43" ht="32.25" customHeight="1" spans="1:10">
      <c r="A43" s="33"/>
      <c r="B43" s="33" t="s">
        <v>318</v>
      </c>
      <c r="C43" s="34"/>
      <c r="D43" s="33"/>
      <c r="E43" s="33"/>
      <c r="F43" s="33"/>
      <c r="G43" s="33"/>
      <c r="H43" s="20"/>
      <c r="I43" s="20"/>
      <c r="J43" s="20"/>
    </row>
    <row r="44" ht="32.25" customHeight="1" spans="1:10">
      <c r="A44" s="33"/>
      <c r="B44" s="33"/>
      <c r="C44" s="34" t="s">
        <v>319</v>
      </c>
      <c r="D44" s="33" t="s">
        <v>312</v>
      </c>
      <c r="E44" s="33" t="s">
        <v>570</v>
      </c>
      <c r="F44" s="33" t="s">
        <v>321</v>
      </c>
      <c r="G44" s="33" t="s">
        <v>309</v>
      </c>
      <c r="H44" s="20" t="s">
        <v>541</v>
      </c>
      <c r="I44" s="20" t="s">
        <v>571</v>
      </c>
      <c r="J44" s="20" t="s">
        <v>543</v>
      </c>
    </row>
    <row r="45" s="1" customFormat="1" ht="46" customHeight="1" spans="1:10">
      <c r="A45" s="33"/>
      <c r="B45" s="33"/>
      <c r="C45" s="36" t="s">
        <v>319</v>
      </c>
      <c r="D45" s="37" t="s">
        <v>312</v>
      </c>
      <c r="E45" s="37" t="s">
        <v>572</v>
      </c>
      <c r="F45" s="37" t="s">
        <v>321</v>
      </c>
      <c r="G45" s="37" t="s">
        <v>309</v>
      </c>
      <c r="H45" s="36" t="s">
        <v>541</v>
      </c>
      <c r="I45" s="36" t="s">
        <v>432</v>
      </c>
      <c r="J45" s="36" t="s">
        <v>573</v>
      </c>
    </row>
    <row r="46" ht="32.25" customHeight="1" spans="1:10">
      <c r="A46" s="33" t="s">
        <v>323</v>
      </c>
      <c r="B46" s="33"/>
      <c r="C46" s="34"/>
      <c r="D46" s="33"/>
      <c r="E46" s="33"/>
      <c r="F46" s="33"/>
      <c r="G46" s="33"/>
      <c r="H46" s="20"/>
      <c r="I46" s="20"/>
      <c r="J46" s="20"/>
    </row>
    <row r="47" ht="32.25" customHeight="1" spans="1:10">
      <c r="A47" s="33"/>
      <c r="B47" s="33" t="s">
        <v>574</v>
      </c>
      <c r="C47" s="34"/>
      <c r="D47" s="33"/>
      <c r="E47" s="33"/>
      <c r="F47" s="33"/>
      <c r="G47" s="33"/>
      <c r="H47" s="20"/>
      <c r="I47" s="20"/>
      <c r="J47" s="20"/>
    </row>
    <row r="48" ht="32.25" customHeight="1" spans="1:10">
      <c r="A48" s="33"/>
      <c r="B48" s="33"/>
      <c r="C48" s="34" t="s">
        <v>365</v>
      </c>
      <c r="D48" s="33" t="s">
        <v>306</v>
      </c>
      <c r="E48" s="33" t="s">
        <v>366</v>
      </c>
      <c r="F48" s="33" t="s">
        <v>308</v>
      </c>
      <c r="G48" s="33" t="s">
        <v>309</v>
      </c>
      <c r="H48" s="20" t="s">
        <v>575</v>
      </c>
      <c r="I48" s="20" t="s">
        <v>367</v>
      </c>
      <c r="J48" s="20" t="s">
        <v>576</v>
      </c>
    </row>
    <row r="49" ht="32.25" customHeight="1" spans="1:10">
      <c r="A49" s="33"/>
      <c r="B49" s="33" t="s">
        <v>324</v>
      </c>
      <c r="C49" s="34"/>
      <c r="D49" s="33"/>
      <c r="E49" s="33"/>
      <c r="F49" s="33"/>
      <c r="G49" s="33"/>
      <c r="H49" s="20"/>
      <c r="I49" s="20"/>
      <c r="J49" s="20"/>
    </row>
    <row r="50" ht="32.25" customHeight="1" spans="1:10">
      <c r="A50" s="33"/>
      <c r="B50" s="33"/>
      <c r="C50" s="34" t="s">
        <v>422</v>
      </c>
      <c r="D50" s="33" t="s">
        <v>306</v>
      </c>
      <c r="E50" s="33" t="s">
        <v>366</v>
      </c>
      <c r="F50" s="33" t="s">
        <v>308</v>
      </c>
      <c r="G50" s="33" t="s">
        <v>309</v>
      </c>
      <c r="H50" s="20" t="s">
        <v>577</v>
      </c>
      <c r="I50" s="20" t="s">
        <v>578</v>
      </c>
      <c r="J50" s="20" t="s">
        <v>579</v>
      </c>
    </row>
    <row r="51" ht="32.25" customHeight="1" spans="1:10">
      <c r="A51" s="33"/>
      <c r="B51" s="33"/>
      <c r="C51" s="34" t="s">
        <v>351</v>
      </c>
      <c r="D51" s="33" t="s">
        <v>312</v>
      </c>
      <c r="E51" s="33" t="s">
        <v>313</v>
      </c>
      <c r="F51" s="33" t="s">
        <v>308</v>
      </c>
      <c r="G51" s="33" t="s">
        <v>309</v>
      </c>
      <c r="H51" s="20" t="s">
        <v>580</v>
      </c>
      <c r="I51" s="20" t="s">
        <v>352</v>
      </c>
      <c r="J51" s="20" t="s">
        <v>581</v>
      </c>
    </row>
    <row r="52" ht="32.25" customHeight="1" spans="1:10">
      <c r="A52" s="33"/>
      <c r="B52" s="33"/>
      <c r="C52" s="34" t="s">
        <v>325</v>
      </c>
      <c r="D52" s="33" t="s">
        <v>306</v>
      </c>
      <c r="E52" s="33" t="s">
        <v>366</v>
      </c>
      <c r="F52" s="33" t="s">
        <v>308</v>
      </c>
      <c r="G52" s="33" t="s">
        <v>309</v>
      </c>
      <c r="H52" s="20" t="s">
        <v>541</v>
      </c>
      <c r="I52" s="20" t="s">
        <v>412</v>
      </c>
      <c r="J52" s="20" t="s">
        <v>549</v>
      </c>
    </row>
    <row r="53" ht="32.25" customHeight="1" spans="1:10">
      <c r="A53" s="33"/>
      <c r="B53" s="33"/>
      <c r="C53" s="34" t="s">
        <v>325</v>
      </c>
      <c r="D53" s="33" t="s">
        <v>306</v>
      </c>
      <c r="E53" s="33" t="s">
        <v>307</v>
      </c>
      <c r="F53" s="33" t="s">
        <v>308</v>
      </c>
      <c r="G53" s="33" t="s">
        <v>309</v>
      </c>
      <c r="H53" s="20" t="s">
        <v>541</v>
      </c>
      <c r="I53" s="20" t="s">
        <v>326</v>
      </c>
      <c r="J53" s="20" t="s">
        <v>582</v>
      </c>
    </row>
    <row r="54" ht="32.25" customHeight="1" spans="1:10">
      <c r="A54" s="33"/>
      <c r="B54" s="33"/>
      <c r="C54" s="34" t="s">
        <v>395</v>
      </c>
      <c r="D54" s="33" t="s">
        <v>306</v>
      </c>
      <c r="E54" s="33" t="s">
        <v>307</v>
      </c>
      <c r="F54" s="33" t="s">
        <v>308</v>
      </c>
      <c r="G54" s="33" t="s">
        <v>309</v>
      </c>
      <c r="H54" s="20" t="s">
        <v>583</v>
      </c>
      <c r="I54" s="20" t="s">
        <v>396</v>
      </c>
      <c r="J54" s="20" t="s">
        <v>579</v>
      </c>
    </row>
    <row r="55" ht="32.25" customHeight="1" spans="1:10">
      <c r="A55" s="33"/>
      <c r="B55" s="33"/>
      <c r="C55" s="34" t="s">
        <v>397</v>
      </c>
      <c r="D55" s="33" t="s">
        <v>312</v>
      </c>
      <c r="E55" s="33" t="s">
        <v>398</v>
      </c>
      <c r="F55" s="33" t="s">
        <v>308</v>
      </c>
      <c r="G55" s="33" t="s">
        <v>309</v>
      </c>
      <c r="H55" s="20" t="s">
        <v>584</v>
      </c>
      <c r="I55" s="20" t="s">
        <v>399</v>
      </c>
      <c r="J55" s="20" t="s">
        <v>585</v>
      </c>
    </row>
    <row r="56" s="1" customFormat="1" ht="32.25" customHeight="1" spans="1:10">
      <c r="A56" s="33"/>
      <c r="B56" s="33"/>
      <c r="C56" s="36" t="s">
        <v>433</v>
      </c>
      <c r="D56" s="37" t="s">
        <v>306</v>
      </c>
      <c r="E56" s="37" t="s">
        <v>87</v>
      </c>
      <c r="F56" s="37" t="s">
        <v>428</v>
      </c>
      <c r="G56" s="37" t="s">
        <v>309</v>
      </c>
      <c r="H56" s="36" t="s">
        <v>541</v>
      </c>
      <c r="I56" s="36" t="s">
        <v>586</v>
      </c>
      <c r="J56" s="36" t="s">
        <v>552</v>
      </c>
    </row>
    <row r="57" ht="32.25" customHeight="1" spans="1:10">
      <c r="A57" s="33"/>
      <c r="B57" s="33" t="s">
        <v>587</v>
      </c>
      <c r="C57" s="34"/>
      <c r="D57" s="33"/>
      <c r="E57" s="33"/>
      <c r="F57" s="33"/>
      <c r="G57" s="33"/>
      <c r="H57" s="20"/>
      <c r="I57" s="20"/>
      <c r="J57" s="20"/>
    </row>
    <row r="58" ht="32.25" customHeight="1" spans="1:10">
      <c r="A58" s="33"/>
      <c r="B58" s="33" t="s">
        <v>383</v>
      </c>
      <c r="C58" s="34"/>
      <c r="D58" s="33"/>
      <c r="E58" s="33"/>
      <c r="F58" s="33"/>
      <c r="G58" s="33"/>
      <c r="H58" s="20"/>
      <c r="I58" s="20"/>
      <c r="J58" s="20"/>
    </row>
    <row r="59" ht="32.25" customHeight="1" spans="1:10">
      <c r="A59" s="33"/>
      <c r="B59" s="33"/>
      <c r="C59" s="34" t="s">
        <v>384</v>
      </c>
      <c r="D59" s="33" t="s">
        <v>306</v>
      </c>
      <c r="E59" s="33" t="s">
        <v>366</v>
      </c>
      <c r="F59" s="33" t="s">
        <v>385</v>
      </c>
      <c r="G59" s="33" t="s">
        <v>309</v>
      </c>
      <c r="H59" s="20" t="s">
        <v>588</v>
      </c>
      <c r="I59" s="20" t="s">
        <v>386</v>
      </c>
      <c r="J59" s="20" t="s">
        <v>589</v>
      </c>
    </row>
    <row r="60" ht="32.25" customHeight="1" spans="1:10">
      <c r="A60" s="33" t="s">
        <v>327</v>
      </c>
      <c r="B60" s="33"/>
      <c r="C60" s="34"/>
      <c r="D60" s="33"/>
      <c r="E60" s="33"/>
      <c r="F60" s="33"/>
      <c r="G60" s="33"/>
      <c r="H60" s="20"/>
      <c r="I60" s="20"/>
      <c r="J60" s="20"/>
    </row>
    <row r="61" ht="32.25" customHeight="1" spans="1:10">
      <c r="A61" s="33"/>
      <c r="B61" s="33" t="s">
        <v>328</v>
      </c>
      <c r="C61" s="34"/>
      <c r="D61" s="33"/>
      <c r="E61" s="33"/>
      <c r="F61" s="33"/>
      <c r="G61" s="33"/>
      <c r="H61" s="20"/>
      <c r="I61" s="20"/>
      <c r="J61" s="20"/>
    </row>
    <row r="62" ht="54" customHeight="1" spans="1:10">
      <c r="A62" s="33"/>
      <c r="B62" s="33"/>
      <c r="C62" s="34" t="s">
        <v>387</v>
      </c>
      <c r="D62" s="33" t="s">
        <v>306</v>
      </c>
      <c r="E62" s="33" t="s">
        <v>307</v>
      </c>
      <c r="F62" s="33" t="s">
        <v>308</v>
      </c>
      <c r="G62" s="33" t="s">
        <v>309</v>
      </c>
      <c r="H62" s="20" t="s">
        <v>557</v>
      </c>
      <c r="I62" s="20" t="s">
        <v>388</v>
      </c>
      <c r="J62" s="20" t="s">
        <v>589</v>
      </c>
    </row>
    <row r="63" ht="44" customHeight="1" spans="1:10">
      <c r="A63" s="33"/>
      <c r="B63" s="33"/>
      <c r="C63" s="34" t="s">
        <v>368</v>
      </c>
      <c r="D63" s="33" t="s">
        <v>306</v>
      </c>
      <c r="E63" s="33" t="s">
        <v>366</v>
      </c>
      <c r="F63" s="33" t="s">
        <v>308</v>
      </c>
      <c r="G63" s="33" t="s">
        <v>309</v>
      </c>
      <c r="H63" s="20" t="s">
        <v>575</v>
      </c>
      <c r="I63" s="20" t="s">
        <v>369</v>
      </c>
      <c r="J63" s="20" t="s">
        <v>576</v>
      </c>
    </row>
    <row r="64" ht="32.25" customHeight="1" spans="1:10">
      <c r="A64" s="33"/>
      <c r="B64" s="33"/>
      <c r="C64" s="34" t="s">
        <v>397</v>
      </c>
      <c r="D64" s="33" t="s">
        <v>306</v>
      </c>
      <c r="E64" s="33" t="s">
        <v>307</v>
      </c>
      <c r="F64" s="33" t="s">
        <v>308</v>
      </c>
      <c r="G64" s="33" t="s">
        <v>309</v>
      </c>
      <c r="H64" s="20" t="s">
        <v>590</v>
      </c>
      <c r="I64" s="20" t="s">
        <v>424</v>
      </c>
      <c r="J64" s="20" t="s">
        <v>591</v>
      </c>
    </row>
    <row r="65" ht="45" customHeight="1" spans="1:10">
      <c r="A65" s="33"/>
      <c r="B65" s="33"/>
      <c r="C65" s="34" t="s">
        <v>353</v>
      </c>
      <c r="D65" s="33" t="s">
        <v>306</v>
      </c>
      <c r="E65" s="33" t="s">
        <v>307</v>
      </c>
      <c r="F65" s="33" t="s">
        <v>308</v>
      </c>
      <c r="G65" s="33" t="s">
        <v>309</v>
      </c>
      <c r="H65" s="20" t="s">
        <v>592</v>
      </c>
      <c r="I65" s="20" t="s">
        <v>354</v>
      </c>
      <c r="J65" s="20" t="s">
        <v>581</v>
      </c>
    </row>
    <row r="66" ht="32.25" customHeight="1" spans="1:10">
      <c r="A66" s="33"/>
      <c r="B66" s="33"/>
      <c r="C66" s="34" t="s">
        <v>413</v>
      </c>
      <c r="D66" s="33" t="s">
        <v>312</v>
      </c>
      <c r="E66" s="33" t="s">
        <v>366</v>
      </c>
      <c r="F66" s="33" t="s">
        <v>308</v>
      </c>
      <c r="G66" s="33" t="s">
        <v>309</v>
      </c>
      <c r="H66" s="20" t="s">
        <v>556</v>
      </c>
      <c r="I66" s="20" t="s">
        <v>414</v>
      </c>
      <c r="J66" s="20" t="s">
        <v>549</v>
      </c>
    </row>
    <row r="67" ht="32.25" customHeight="1" spans="1:10">
      <c r="A67" s="44"/>
      <c r="B67" s="44"/>
      <c r="C67" s="45" t="s">
        <v>329</v>
      </c>
      <c r="D67" s="44" t="s">
        <v>306</v>
      </c>
      <c r="E67" s="44" t="s">
        <v>307</v>
      </c>
      <c r="F67" s="44" t="s">
        <v>308</v>
      </c>
      <c r="G67" s="44" t="s">
        <v>309</v>
      </c>
      <c r="H67" s="46" t="s">
        <v>557</v>
      </c>
      <c r="I67" s="46" t="s">
        <v>330</v>
      </c>
      <c r="J67" s="46" t="s">
        <v>593</v>
      </c>
    </row>
    <row r="68" s="1" customFormat="1" ht="32.25" customHeight="1" spans="1:10">
      <c r="A68" s="47"/>
      <c r="B68" s="47"/>
      <c r="C68" s="36" t="s">
        <v>434</v>
      </c>
      <c r="D68" s="37" t="s">
        <v>306</v>
      </c>
      <c r="E68" s="37" t="s">
        <v>366</v>
      </c>
      <c r="F68" s="37" t="s">
        <v>308</v>
      </c>
      <c r="G68" s="37" t="s">
        <v>347</v>
      </c>
      <c r="H68" s="36" t="s">
        <v>594</v>
      </c>
      <c r="I68" s="36" t="s">
        <v>435</v>
      </c>
      <c r="J68" s="36" t="s">
        <v>595</v>
      </c>
    </row>
  </sheetData>
  <mergeCells count="29">
    <mergeCell ref="A3:J3"/>
    <mergeCell ref="A4:C4"/>
    <mergeCell ref="B5:E5"/>
    <mergeCell ref="B5:E5"/>
    <mergeCell ref="F5:G5"/>
    <mergeCell ref="H5:J5"/>
    <mergeCell ref="H5:J5"/>
    <mergeCell ref="A6:I6"/>
    <mergeCell ref="C7:I7"/>
    <mergeCell ref="C7:I7"/>
    <mergeCell ref="C8:I8"/>
    <mergeCell ref="C8:I8"/>
    <mergeCell ref="C9:I9"/>
    <mergeCell ref="C9:I9"/>
    <mergeCell ref="A10:J10"/>
    <mergeCell ref="H11:J11"/>
    <mergeCell ref="A13:G13"/>
    <mergeCell ref="A14:B14"/>
    <mergeCell ref="A14:B14"/>
    <mergeCell ref="C14:G14"/>
    <mergeCell ref="C14:G14"/>
    <mergeCell ref="A15:J15"/>
    <mergeCell ref="A16:G16"/>
    <mergeCell ref="A7:A8"/>
    <mergeCell ref="H16:H17"/>
    <mergeCell ref="I16:I17"/>
    <mergeCell ref="J16:J17"/>
    <mergeCell ref="A11:B12"/>
    <mergeCell ref="C11:G12"/>
  </mergeCells>
  <pageMargins left="0.838194444444444" right="0.838194444444444" top="0.901388888888889" bottom="0.901388888888889" header="0.357638888888889" footer="0.357638888888889"/>
  <pageSetup paperSize="9" scale="37"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1"/>
  <sheetViews>
    <sheetView showGridLines="0" showZeros="0" workbookViewId="0">
      <pane ySplit="1" topLeftCell="A2" activePane="bottomLeft" state="frozen"/>
      <selection/>
      <selection pane="bottomLeft" activeCell="C9" sqref="C9:C11"/>
    </sheetView>
  </sheetViews>
  <sheetFormatPr defaultColWidth="8.575" defaultRowHeight="12.75" customHeight="1"/>
  <cols>
    <col min="1" max="1" width="15.8916666666667" customWidth="1"/>
    <col min="2" max="2" width="35" customWidth="1"/>
    <col min="3" max="19" width="22" customWidth="1"/>
  </cols>
  <sheetData>
    <row r="1" customHeight="1" spans="1:19">
      <c r="A1" s="2"/>
      <c r="B1" s="2"/>
      <c r="C1" s="2"/>
      <c r="D1" s="2"/>
      <c r="E1" s="2"/>
      <c r="F1" s="2"/>
      <c r="G1" s="2"/>
      <c r="H1" s="2"/>
      <c r="I1" s="2"/>
      <c r="J1" s="2"/>
      <c r="K1" s="2"/>
      <c r="L1" s="2"/>
      <c r="M1" s="2"/>
      <c r="N1" s="2"/>
      <c r="O1" s="2"/>
      <c r="P1" s="2"/>
      <c r="Q1" s="2"/>
      <c r="R1" s="2"/>
      <c r="S1" s="2"/>
    </row>
    <row r="2" ht="17.25" customHeight="1" spans="1:1">
      <c r="A2" s="107" t="s">
        <v>52</v>
      </c>
    </row>
    <row r="3" ht="41.25" customHeight="1" spans="1:1">
      <c r="A3" s="85" t="str">
        <f>"2025"&amp;"年部门收入预算表"</f>
        <v>2025年部门收入预算表</v>
      </c>
    </row>
    <row r="4" ht="17.25" customHeight="1" spans="1:19">
      <c r="A4" s="88" t="str">
        <f>"单位名称："&amp;"昆明市呈贡区工商业联合会"</f>
        <v>单位名称：昆明市呈贡区工商业联合会</v>
      </c>
      <c r="S4" s="90" t="s">
        <v>1</v>
      </c>
    </row>
    <row r="5" ht="21.75" customHeight="1" spans="1:19">
      <c r="A5" s="240" t="s">
        <v>53</v>
      </c>
      <c r="B5" s="241" t="s">
        <v>54</v>
      </c>
      <c r="C5" s="241" t="s">
        <v>55</v>
      </c>
      <c r="D5" s="242" t="s">
        <v>56</v>
      </c>
      <c r="E5" s="242"/>
      <c r="F5" s="242"/>
      <c r="G5" s="242"/>
      <c r="H5" s="242"/>
      <c r="I5" s="249"/>
      <c r="J5" s="242"/>
      <c r="K5" s="242"/>
      <c r="L5" s="242"/>
      <c r="M5" s="242"/>
      <c r="N5" s="250"/>
      <c r="O5" s="242" t="s">
        <v>45</v>
      </c>
      <c r="P5" s="242"/>
      <c r="Q5" s="242"/>
      <c r="R5" s="242"/>
      <c r="S5" s="250"/>
    </row>
    <row r="6" ht="27" customHeight="1" spans="1:19">
      <c r="A6" s="243"/>
      <c r="B6" s="244"/>
      <c r="C6" s="244"/>
      <c r="D6" s="244" t="s">
        <v>57</v>
      </c>
      <c r="E6" s="244" t="s">
        <v>58</v>
      </c>
      <c r="F6" s="244" t="s">
        <v>59</v>
      </c>
      <c r="G6" s="244" t="s">
        <v>60</v>
      </c>
      <c r="H6" s="244" t="s">
        <v>61</v>
      </c>
      <c r="I6" s="251" t="s">
        <v>62</v>
      </c>
      <c r="J6" s="252"/>
      <c r="K6" s="252"/>
      <c r="L6" s="252"/>
      <c r="M6" s="252"/>
      <c r="N6" s="253"/>
      <c r="O6" s="244" t="s">
        <v>57</v>
      </c>
      <c r="P6" s="244" t="s">
        <v>58</v>
      </c>
      <c r="Q6" s="244" t="s">
        <v>59</v>
      </c>
      <c r="R6" s="244" t="s">
        <v>60</v>
      </c>
      <c r="S6" s="244" t="s">
        <v>63</v>
      </c>
    </row>
    <row r="7" ht="30" customHeight="1" spans="1:19">
      <c r="A7" s="245"/>
      <c r="B7" s="190"/>
      <c r="C7" s="167"/>
      <c r="D7" s="167"/>
      <c r="E7" s="167"/>
      <c r="F7" s="167"/>
      <c r="G7" s="167"/>
      <c r="H7" s="167"/>
      <c r="I7" s="112" t="s">
        <v>57</v>
      </c>
      <c r="J7" s="253" t="s">
        <v>64</v>
      </c>
      <c r="K7" s="253" t="s">
        <v>65</v>
      </c>
      <c r="L7" s="253" t="s">
        <v>66</v>
      </c>
      <c r="M7" s="253" t="s">
        <v>67</v>
      </c>
      <c r="N7" s="253" t="s">
        <v>68</v>
      </c>
      <c r="O7" s="254"/>
      <c r="P7" s="254"/>
      <c r="Q7" s="254"/>
      <c r="R7" s="254"/>
      <c r="S7" s="167"/>
    </row>
    <row r="8" ht="15" customHeight="1" spans="1:19">
      <c r="A8" s="246">
        <v>1</v>
      </c>
      <c r="B8" s="246">
        <v>2</v>
      </c>
      <c r="C8" s="246">
        <v>3</v>
      </c>
      <c r="D8" s="246">
        <v>4</v>
      </c>
      <c r="E8" s="246">
        <v>5</v>
      </c>
      <c r="F8" s="246">
        <v>6</v>
      </c>
      <c r="G8" s="246">
        <v>7</v>
      </c>
      <c r="H8" s="246">
        <v>8</v>
      </c>
      <c r="I8" s="112">
        <v>9</v>
      </c>
      <c r="J8" s="246">
        <v>10</v>
      </c>
      <c r="K8" s="246">
        <v>11</v>
      </c>
      <c r="L8" s="246">
        <v>12</v>
      </c>
      <c r="M8" s="246">
        <v>13</v>
      </c>
      <c r="N8" s="246">
        <v>14</v>
      </c>
      <c r="O8" s="246">
        <v>15</v>
      </c>
      <c r="P8" s="246">
        <v>16</v>
      </c>
      <c r="Q8" s="246">
        <v>17</v>
      </c>
      <c r="R8" s="246">
        <v>18</v>
      </c>
      <c r="S8" s="246">
        <v>19</v>
      </c>
    </row>
    <row r="9" ht="18" customHeight="1" spans="1:19">
      <c r="A9" s="34" t="s">
        <v>69</v>
      </c>
      <c r="B9" s="34" t="s">
        <v>70</v>
      </c>
      <c r="C9" s="125">
        <v>1264930.32</v>
      </c>
      <c r="D9" s="125">
        <v>1264930.32</v>
      </c>
      <c r="E9" s="125">
        <v>1264930.32</v>
      </c>
      <c r="F9" s="125"/>
      <c r="G9" s="125"/>
      <c r="H9" s="125"/>
      <c r="I9" s="125"/>
      <c r="J9" s="125"/>
      <c r="K9" s="125"/>
      <c r="L9" s="125"/>
      <c r="M9" s="125"/>
      <c r="N9" s="125"/>
      <c r="O9" s="125"/>
      <c r="P9" s="125"/>
      <c r="Q9" s="125"/>
      <c r="R9" s="125"/>
      <c r="S9" s="125"/>
    </row>
    <row r="10" ht="18" customHeight="1" spans="1:19">
      <c r="A10" s="247" t="s">
        <v>71</v>
      </c>
      <c r="B10" s="247" t="s">
        <v>70</v>
      </c>
      <c r="C10" s="125">
        <v>1264930.32</v>
      </c>
      <c r="D10" s="125">
        <v>1264930.32</v>
      </c>
      <c r="E10" s="125">
        <v>1264930.32</v>
      </c>
      <c r="F10" s="125"/>
      <c r="G10" s="125"/>
      <c r="H10" s="125"/>
      <c r="I10" s="125"/>
      <c r="J10" s="125"/>
      <c r="K10" s="125"/>
      <c r="L10" s="125"/>
      <c r="M10" s="125"/>
      <c r="N10" s="125"/>
      <c r="O10" s="125"/>
      <c r="P10" s="125"/>
      <c r="Q10" s="125"/>
      <c r="R10" s="125"/>
      <c r="S10" s="125"/>
    </row>
    <row r="11" ht="18" customHeight="1" spans="1:19">
      <c r="A11" s="93" t="s">
        <v>55</v>
      </c>
      <c r="B11" s="248"/>
      <c r="C11" s="125">
        <v>1264930.32</v>
      </c>
      <c r="D11" s="125">
        <v>1264930.32</v>
      </c>
      <c r="E11" s="125">
        <v>1264930.32</v>
      </c>
      <c r="F11" s="125"/>
      <c r="G11" s="125"/>
      <c r="H11" s="125"/>
      <c r="I11" s="125"/>
      <c r="J11" s="125"/>
      <c r="K11" s="125"/>
      <c r="L11" s="125"/>
      <c r="M11" s="125"/>
      <c r="N11" s="125"/>
      <c r="O11" s="125"/>
      <c r="P11" s="125"/>
      <c r="Q11" s="125"/>
      <c r="R11" s="125"/>
      <c r="S11" s="125"/>
    </row>
  </sheetData>
  <mergeCells count="20">
    <mergeCell ref="A2:S2"/>
    <mergeCell ref="A3:S3"/>
    <mergeCell ref="A4:B4"/>
    <mergeCell ref="D5:N5"/>
    <mergeCell ref="O5:S5"/>
    <mergeCell ref="I6:N6"/>
    <mergeCell ref="A11:B11"/>
    <mergeCell ref="A5:A7"/>
    <mergeCell ref="B5:B7"/>
    <mergeCell ref="C5:C7"/>
    <mergeCell ref="D6:D7"/>
    <mergeCell ref="E6:E7"/>
    <mergeCell ref="F6:F7"/>
    <mergeCell ref="G6:G7"/>
    <mergeCell ref="H6:H7"/>
    <mergeCell ref="O6:O7"/>
    <mergeCell ref="P6:P7"/>
    <mergeCell ref="Q6:Q7"/>
    <mergeCell ref="R6:R7"/>
    <mergeCell ref="S6:S7"/>
  </mergeCells>
  <printOptions horizontalCentered="1"/>
  <pageMargins left="0.96" right="0.96" top="0.72" bottom="0.72" header="0" footer="0"/>
  <pageSetup paperSize="9" scale="28" orientation="landscape"/>
  <headerFooter>
    <oddFooter>&amp;C第&amp;P页，共&amp;N页&amp;R&amp;N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O29"/>
  <sheetViews>
    <sheetView showGridLines="0" showZeros="0" workbookViewId="0">
      <pane ySplit="1" topLeftCell="A2" activePane="bottomLeft" state="frozen"/>
      <selection/>
      <selection pane="bottomLeft" activeCell="C9" sqref="C9"/>
    </sheetView>
  </sheetViews>
  <sheetFormatPr defaultColWidth="8.575" defaultRowHeight="12.75" customHeight="1"/>
  <cols>
    <col min="1" max="1" width="14.2916666666667" customWidth="1"/>
    <col min="2" max="2" width="37.575" customWidth="1"/>
    <col min="3" max="8" width="24.575" customWidth="1"/>
    <col min="9" max="9" width="26.7083333333333" customWidth="1"/>
    <col min="10" max="11" width="24.425" customWidth="1"/>
    <col min="12" max="15" width="24.575" customWidth="1"/>
  </cols>
  <sheetData>
    <row r="1" customHeight="1" spans="1:15">
      <c r="A1" s="2"/>
      <c r="B1" s="2"/>
      <c r="C1" s="2"/>
      <c r="D1" s="2"/>
      <c r="E1" s="2"/>
      <c r="F1" s="2"/>
      <c r="G1" s="2"/>
      <c r="H1" s="2"/>
      <c r="I1" s="2"/>
      <c r="J1" s="2"/>
      <c r="K1" s="2"/>
      <c r="L1" s="2"/>
      <c r="M1" s="2"/>
      <c r="N1" s="2"/>
      <c r="O1" s="2"/>
    </row>
    <row r="2" ht="17.25" customHeight="1" spans="1:1">
      <c r="A2" s="90" t="s">
        <v>72</v>
      </c>
    </row>
    <row r="3" ht="41.25" customHeight="1" spans="1:1">
      <c r="A3" s="85" t="str">
        <f>"2025"&amp;"年部门支出预算表"</f>
        <v>2025年部门支出预算表</v>
      </c>
    </row>
    <row r="4" ht="17.25" customHeight="1" spans="1:15">
      <c r="A4" s="88" t="str">
        <f>"单位名称："&amp;"昆明市呈贡区工商业联合会"</f>
        <v>单位名称：昆明市呈贡区工商业联合会</v>
      </c>
      <c r="O4" s="90" t="s">
        <v>1</v>
      </c>
    </row>
    <row r="5" ht="27" customHeight="1" spans="1:15">
      <c r="A5" s="224" t="s">
        <v>73</v>
      </c>
      <c r="B5" s="224" t="s">
        <v>74</v>
      </c>
      <c r="C5" s="224" t="s">
        <v>55</v>
      </c>
      <c r="D5" s="225" t="s">
        <v>58</v>
      </c>
      <c r="E5" s="226"/>
      <c r="F5" s="227"/>
      <c r="G5" s="228" t="s">
        <v>59</v>
      </c>
      <c r="H5" s="228" t="s">
        <v>60</v>
      </c>
      <c r="I5" s="228" t="s">
        <v>75</v>
      </c>
      <c r="J5" s="225" t="s">
        <v>62</v>
      </c>
      <c r="K5" s="226"/>
      <c r="L5" s="226"/>
      <c r="M5" s="226"/>
      <c r="N5" s="237"/>
      <c r="O5" s="238"/>
    </row>
    <row r="6" ht="42" customHeight="1" spans="1:15">
      <c r="A6" s="229"/>
      <c r="B6" s="229"/>
      <c r="C6" s="230"/>
      <c r="D6" s="231" t="s">
        <v>57</v>
      </c>
      <c r="E6" s="231" t="s">
        <v>76</v>
      </c>
      <c r="F6" s="231" t="s">
        <v>77</v>
      </c>
      <c r="G6" s="230"/>
      <c r="H6" s="230"/>
      <c r="I6" s="239"/>
      <c r="J6" s="231" t="s">
        <v>57</v>
      </c>
      <c r="K6" s="218" t="s">
        <v>78</v>
      </c>
      <c r="L6" s="218" t="s">
        <v>79</v>
      </c>
      <c r="M6" s="218" t="s">
        <v>80</v>
      </c>
      <c r="N6" s="218" t="s">
        <v>81</v>
      </c>
      <c r="O6" s="218" t="s">
        <v>82</v>
      </c>
    </row>
    <row r="7" ht="18" customHeight="1" spans="1:15">
      <c r="A7" s="96" t="s">
        <v>83</v>
      </c>
      <c r="B7" s="96" t="s">
        <v>84</v>
      </c>
      <c r="C7" s="96" t="s">
        <v>85</v>
      </c>
      <c r="D7" s="97" t="s">
        <v>86</v>
      </c>
      <c r="E7" s="97" t="s">
        <v>87</v>
      </c>
      <c r="F7" s="97" t="s">
        <v>88</v>
      </c>
      <c r="G7" s="97" t="s">
        <v>89</v>
      </c>
      <c r="H7" s="97" t="s">
        <v>90</v>
      </c>
      <c r="I7" s="97" t="s">
        <v>91</v>
      </c>
      <c r="J7" s="97" t="s">
        <v>92</v>
      </c>
      <c r="K7" s="97" t="s">
        <v>93</v>
      </c>
      <c r="L7" s="97" t="s">
        <v>94</v>
      </c>
      <c r="M7" s="97" t="s">
        <v>95</v>
      </c>
      <c r="N7" s="96" t="s">
        <v>96</v>
      </c>
      <c r="O7" s="97" t="s">
        <v>97</v>
      </c>
    </row>
    <row r="8" ht="21" customHeight="1" spans="1:15">
      <c r="A8" s="232" t="s">
        <v>98</v>
      </c>
      <c r="B8" s="232" t="s">
        <v>99</v>
      </c>
      <c r="C8" s="125">
        <v>924426.32</v>
      </c>
      <c r="D8" s="125">
        <v>924426.32</v>
      </c>
      <c r="E8" s="125">
        <v>621726.32</v>
      </c>
      <c r="F8" s="125">
        <v>302700</v>
      </c>
      <c r="G8" s="125"/>
      <c r="H8" s="125"/>
      <c r="I8" s="125"/>
      <c r="J8" s="125"/>
      <c r="K8" s="125"/>
      <c r="L8" s="125"/>
      <c r="M8" s="125"/>
      <c r="N8" s="125"/>
      <c r="O8" s="125"/>
    </row>
    <row r="9" ht="21" customHeight="1" spans="1:15">
      <c r="A9" s="233" t="s">
        <v>100</v>
      </c>
      <c r="B9" s="233" t="s">
        <v>101</v>
      </c>
      <c r="C9" s="125">
        <v>899826.32</v>
      </c>
      <c r="D9" s="125">
        <v>899826.32</v>
      </c>
      <c r="E9" s="125">
        <v>621726.32</v>
      </c>
      <c r="F9" s="125">
        <v>278100</v>
      </c>
      <c r="G9" s="125"/>
      <c r="H9" s="125"/>
      <c r="I9" s="125"/>
      <c r="J9" s="125"/>
      <c r="K9" s="125"/>
      <c r="L9" s="125"/>
      <c r="M9" s="125"/>
      <c r="N9" s="125"/>
      <c r="O9" s="125"/>
    </row>
    <row r="10" ht="21" customHeight="1" spans="1:15">
      <c r="A10" s="234" t="s">
        <v>102</v>
      </c>
      <c r="B10" s="234" t="s">
        <v>103</v>
      </c>
      <c r="C10" s="125">
        <v>621726.32</v>
      </c>
      <c r="D10" s="125">
        <v>621726.32</v>
      </c>
      <c r="E10" s="125">
        <v>621726.32</v>
      </c>
      <c r="F10" s="125"/>
      <c r="G10" s="125"/>
      <c r="H10" s="125"/>
      <c r="I10" s="125"/>
      <c r="J10" s="125"/>
      <c r="K10" s="125"/>
      <c r="L10" s="125"/>
      <c r="M10" s="125"/>
      <c r="N10" s="125"/>
      <c r="O10" s="125"/>
    </row>
    <row r="11" ht="21" customHeight="1" spans="1:15">
      <c r="A11" s="234" t="s">
        <v>104</v>
      </c>
      <c r="B11" s="234" t="s">
        <v>105</v>
      </c>
      <c r="C11" s="125">
        <v>278100</v>
      </c>
      <c r="D11" s="125">
        <v>278100</v>
      </c>
      <c r="E11" s="125"/>
      <c r="F11" s="125">
        <v>278100</v>
      </c>
      <c r="G11" s="125"/>
      <c r="H11" s="125"/>
      <c r="I11" s="125"/>
      <c r="J11" s="125"/>
      <c r="K11" s="125"/>
      <c r="L11" s="125"/>
      <c r="M11" s="125"/>
      <c r="N11" s="125"/>
      <c r="O11" s="125"/>
    </row>
    <row r="12" ht="21" customHeight="1" spans="1:15">
      <c r="A12" s="233" t="s">
        <v>106</v>
      </c>
      <c r="B12" s="233" t="s">
        <v>107</v>
      </c>
      <c r="C12" s="125">
        <v>24600</v>
      </c>
      <c r="D12" s="125">
        <v>24600</v>
      </c>
      <c r="E12" s="125"/>
      <c r="F12" s="125">
        <v>24600</v>
      </c>
      <c r="G12" s="125"/>
      <c r="H12" s="125"/>
      <c r="I12" s="125"/>
      <c r="J12" s="125"/>
      <c r="K12" s="125"/>
      <c r="L12" s="125"/>
      <c r="M12" s="125"/>
      <c r="N12" s="125"/>
      <c r="O12" s="125"/>
    </row>
    <row r="13" ht="21" customHeight="1" spans="1:15">
      <c r="A13" s="234" t="s">
        <v>108</v>
      </c>
      <c r="B13" s="234" t="s">
        <v>107</v>
      </c>
      <c r="C13" s="125">
        <v>24600</v>
      </c>
      <c r="D13" s="125">
        <v>24600</v>
      </c>
      <c r="E13" s="125"/>
      <c r="F13" s="125">
        <v>24600</v>
      </c>
      <c r="G13" s="125"/>
      <c r="H13" s="125"/>
      <c r="I13" s="125"/>
      <c r="J13" s="125"/>
      <c r="K13" s="125"/>
      <c r="L13" s="125"/>
      <c r="M13" s="125"/>
      <c r="N13" s="125"/>
      <c r="O13" s="125"/>
    </row>
    <row r="14" ht="21" customHeight="1" spans="1:15">
      <c r="A14" s="232" t="s">
        <v>109</v>
      </c>
      <c r="B14" s="232" t="s">
        <v>110</v>
      </c>
      <c r="C14" s="125">
        <v>900</v>
      </c>
      <c r="D14" s="125">
        <v>900</v>
      </c>
      <c r="E14" s="125">
        <v>900</v>
      </c>
      <c r="F14" s="125"/>
      <c r="G14" s="125"/>
      <c r="H14" s="125"/>
      <c r="I14" s="125"/>
      <c r="J14" s="125"/>
      <c r="K14" s="125"/>
      <c r="L14" s="125"/>
      <c r="M14" s="125"/>
      <c r="N14" s="125"/>
      <c r="O14" s="125"/>
    </row>
    <row r="15" ht="21" customHeight="1" spans="1:15">
      <c r="A15" s="233" t="s">
        <v>111</v>
      </c>
      <c r="B15" s="233" t="s">
        <v>112</v>
      </c>
      <c r="C15" s="125">
        <v>900</v>
      </c>
      <c r="D15" s="125">
        <v>900</v>
      </c>
      <c r="E15" s="125">
        <v>900</v>
      </c>
      <c r="F15" s="125"/>
      <c r="G15" s="125"/>
      <c r="H15" s="125"/>
      <c r="I15" s="125"/>
      <c r="J15" s="125"/>
      <c r="K15" s="125"/>
      <c r="L15" s="125"/>
      <c r="M15" s="125"/>
      <c r="N15" s="125"/>
      <c r="O15" s="125"/>
    </row>
    <row r="16" ht="21" customHeight="1" spans="1:15">
      <c r="A16" s="234" t="s">
        <v>113</v>
      </c>
      <c r="B16" s="234" t="s">
        <v>114</v>
      </c>
      <c r="C16" s="125">
        <v>900</v>
      </c>
      <c r="D16" s="125">
        <v>900</v>
      </c>
      <c r="E16" s="125">
        <v>900</v>
      </c>
      <c r="F16" s="125"/>
      <c r="G16" s="125"/>
      <c r="H16" s="125"/>
      <c r="I16" s="125"/>
      <c r="J16" s="125"/>
      <c r="K16" s="125"/>
      <c r="L16" s="125"/>
      <c r="M16" s="125"/>
      <c r="N16" s="125"/>
      <c r="O16" s="125"/>
    </row>
    <row r="17" ht="21" customHeight="1" spans="1:15">
      <c r="A17" s="232" t="s">
        <v>115</v>
      </c>
      <c r="B17" s="232" t="s">
        <v>116</v>
      </c>
      <c r="C17" s="125">
        <v>194100</v>
      </c>
      <c r="D17" s="125">
        <v>194100</v>
      </c>
      <c r="E17" s="125">
        <v>194100</v>
      </c>
      <c r="F17" s="125"/>
      <c r="G17" s="125"/>
      <c r="H17" s="125"/>
      <c r="I17" s="125"/>
      <c r="J17" s="125"/>
      <c r="K17" s="125"/>
      <c r="L17" s="125"/>
      <c r="M17" s="125"/>
      <c r="N17" s="125"/>
      <c r="O17" s="125"/>
    </row>
    <row r="18" ht="21" customHeight="1" spans="1:15">
      <c r="A18" s="233" t="s">
        <v>117</v>
      </c>
      <c r="B18" s="233" t="s">
        <v>118</v>
      </c>
      <c r="C18" s="125">
        <v>194100</v>
      </c>
      <c r="D18" s="125">
        <v>194100</v>
      </c>
      <c r="E18" s="125">
        <v>194100</v>
      </c>
      <c r="F18" s="125"/>
      <c r="G18" s="125"/>
      <c r="H18" s="125"/>
      <c r="I18" s="125"/>
      <c r="J18" s="125"/>
      <c r="K18" s="125"/>
      <c r="L18" s="125"/>
      <c r="M18" s="125"/>
      <c r="N18" s="125"/>
      <c r="O18" s="125"/>
    </row>
    <row r="19" ht="21" customHeight="1" spans="1:15">
      <c r="A19" s="234" t="s">
        <v>119</v>
      </c>
      <c r="B19" s="234" t="s">
        <v>120</v>
      </c>
      <c r="C19" s="125">
        <v>129000</v>
      </c>
      <c r="D19" s="125">
        <v>129000</v>
      </c>
      <c r="E19" s="125">
        <v>129000</v>
      </c>
      <c r="F19" s="125"/>
      <c r="G19" s="125"/>
      <c r="H19" s="125"/>
      <c r="I19" s="125"/>
      <c r="J19" s="125"/>
      <c r="K19" s="125"/>
      <c r="L19" s="125"/>
      <c r="M19" s="125"/>
      <c r="N19" s="125"/>
      <c r="O19" s="125"/>
    </row>
    <row r="20" ht="21" customHeight="1" spans="1:15">
      <c r="A20" s="234" t="s">
        <v>121</v>
      </c>
      <c r="B20" s="234" t="s">
        <v>122</v>
      </c>
      <c r="C20" s="125">
        <v>65100</v>
      </c>
      <c r="D20" s="125">
        <v>65100</v>
      </c>
      <c r="E20" s="125">
        <v>65100</v>
      </c>
      <c r="F20" s="125"/>
      <c r="G20" s="125"/>
      <c r="H20" s="125"/>
      <c r="I20" s="125"/>
      <c r="J20" s="125"/>
      <c r="K20" s="125"/>
      <c r="L20" s="125"/>
      <c r="M20" s="125"/>
      <c r="N20" s="125"/>
      <c r="O20" s="125"/>
    </row>
    <row r="21" ht="21" customHeight="1" spans="1:15">
      <c r="A21" s="232" t="s">
        <v>123</v>
      </c>
      <c r="B21" s="232" t="s">
        <v>124</v>
      </c>
      <c r="C21" s="125">
        <v>90628</v>
      </c>
      <c r="D21" s="125">
        <v>90628</v>
      </c>
      <c r="E21" s="125">
        <v>90628</v>
      </c>
      <c r="F21" s="125"/>
      <c r="G21" s="125"/>
      <c r="H21" s="125"/>
      <c r="I21" s="125"/>
      <c r="J21" s="125"/>
      <c r="K21" s="125"/>
      <c r="L21" s="125"/>
      <c r="M21" s="125"/>
      <c r="N21" s="125"/>
      <c r="O21" s="125"/>
    </row>
    <row r="22" ht="21" customHeight="1" spans="1:15">
      <c r="A22" s="233" t="s">
        <v>125</v>
      </c>
      <c r="B22" s="233" t="s">
        <v>126</v>
      </c>
      <c r="C22" s="125">
        <v>90628</v>
      </c>
      <c r="D22" s="125">
        <v>90628</v>
      </c>
      <c r="E22" s="125">
        <v>90628</v>
      </c>
      <c r="F22" s="125"/>
      <c r="G22" s="125"/>
      <c r="H22" s="125"/>
      <c r="I22" s="125"/>
      <c r="J22" s="125"/>
      <c r="K22" s="125"/>
      <c r="L22" s="125"/>
      <c r="M22" s="125"/>
      <c r="N22" s="125"/>
      <c r="O22" s="125"/>
    </row>
    <row r="23" ht="21" customHeight="1" spans="1:15">
      <c r="A23" s="234" t="s">
        <v>127</v>
      </c>
      <c r="B23" s="234" t="s">
        <v>128</v>
      </c>
      <c r="C23" s="125">
        <v>32160</v>
      </c>
      <c r="D23" s="125">
        <v>32160</v>
      </c>
      <c r="E23" s="125">
        <v>32160</v>
      </c>
      <c r="F23" s="125"/>
      <c r="G23" s="125"/>
      <c r="H23" s="125"/>
      <c r="I23" s="125"/>
      <c r="J23" s="125"/>
      <c r="K23" s="125"/>
      <c r="L23" s="125"/>
      <c r="M23" s="125"/>
      <c r="N23" s="125"/>
      <c r="O23" s="125"/>
    </row>
    <row r="24" ht="21" customHeight="1" spans="1:15">
      <c r="A24" s="234" t="s">
        <v>129</v>
      </c>
      <c r="B24" s="234" t="s">
        <v>130</v>
      </c>
      <c r="C24" s="125">
        <v>53600</v>
      </c>
      <c r="D24" s="125">
        <v>53600</v>
      </c>
      <c r="E24" s="125">
        <v>53600</v>
      </c>
      <c r="F24" s="125"/>
      <c r="G24" s="125"/>
      <c r="H24" s="125"/>
      <c r="I24" s="125"/>
      <c r="J24" s="125"/>
      <c r="K24" s="125"/>
      <c r="L24" s="125"/>
      <c r="M24" s="125"/>
      <c r="N24" s="125"/>
      <c r="O24" s="125"/>
    </row>
    <row r="25" ht="21" customHeight="1" spans="1:15">
      <c r="A25" s="234" t="s">
        <v>131</v>
      </c>
      <c r="B25" s="234" t="s">
        <v>132</v>
      </c>
      <c r="C25" s="125">
        <v>4868</v>
      </c>
      <c r="D25" s="125">
        <v>4868</v>
      </c>
      <c r="E25" s="125">
        <v>4868</v>
      </c>
      <c r="F25" s="125"/>
      <c r="G25" s="125"/>
      <c r="H25" s="125"/>
      <c r="I25" s="125"/>
      <c r="J25" s="125"/>
      <c r="K25" s="125"/>
      <c r="L25" s="125"/>
      <c r="M25" s="125"/>
      <c r="N25" s="125"/>
      <c r="O25" s="125"/>
    </row>
    <row r="26" ht="21" customHeight="1" spans="1:15">
      <c r="A26" s="232" t="s">
        <v>133</v>
      </c>
      <c r="B26" s="232" t="s">
        <v>134</v>
      </c>
      <c r="C26" s="125">
        <v>54876</v>
      </c>
      <c r="D26" s="125">
        <v>54876</v>
      </c>
      <c r="E26" s="125">
        <v>54876</v>
      </c>
      <c r="F26" s="125"/>
      <c r="G26" s="125"/>
      <c r="H26" s="125"/>
      <c r="I26" s="125"/>
      <c r="J26" s="125"/>
      <c r="K26" s="125"/>
      <c r="L26" s="125"/>
      <c r="M26" s="125"/>
      <c r="N26" s="125"/>
      <c r="O26" s="125"/>
    </row>
    <row r="27" ht="21" customHeight="1" spans="1:15">
      <c r="A27" s="233" t="s">
        <v>135</v>
      </c>
      <c r="B27" s="233" t="s">
        <v>136</v>
      </c>
      <c r="C27" s="125">
        <v>54876</v>
      </c>
      <c r="D27" s="125">
        <v>54876</v>
      </c>
      <c r="E27" s="125">
        <v>54876</v>
      </c>
      <c r="F27" s="125"/>
      <c r="G27" s="125"/>
      <c r="H27" s="125"/>
      <c r="I27" s="125"/>
      <c r="J27" s="125"/>
      <c r="K27" s="125"/>
      <c r="L27" s="125"/>
      <c r="M27" s="125"/>
      <c r="N27" s="125"/>
      <c r="O27" s="125"/>
    </row>
    <row r="28" ht="21" customHeight="1" spans="1:15">
      <c r="A28" s="234" t="s">
        <v>137</v>
      </c>
      <c r="B28" s="234" t="s">
        <v>138</v>
      </c>
      <c r="C28" s="125">
        <v>54876</v>
      </c>
      <c r="D28" s="125">
        <v>54876</v>
      </c>
      <c r="E28" s="125">
        <v>54876</v>
      </c>
      <c r="F28" s="125"/>
      <c r="G28" s="125"/>
      <c r="H28" s="125"/>
      <c r="I28" s="125"/>
      <c r="J28" s="125"/>
      <c r="K28" s="125"/>
      <c r="L28" s="125"/>
      <c r="M28" s="125"/>
      <c r="N28" s="125"/>
      <c r="O28" s="125"/>
    </row>
    <row r="29" ht="21" customHeight="1" spans="1:15">
      <c r="A29" s="235" t="s">
        <v>55</v>
      </c>
      <c r="B29" s="236"/>
      <c r="C29" s="125">
        <v>1264930.32</v>
      </c>
      <c r="D29" s="125">
        <v>1264930.32</v>
      </c>
      <c r="E29" s="125">
        <v>962230.32</v>
      </c>
      <c r="F29" s="125">
        <v>302700</v>
      </c>
      <c r="G29" s="125"/>
      <c r="H29" s="125"/>
      <c r="I29" s="125"/>
      <c r="J29" s="125"/>
      <c r="K29" s="125"/>
      <c r="L29" s="125"/>
      <c r="M29" s="125"/>
      <c r="N29" s="125"/>
      <c r="O29" s="125"/>
    </row>
  </sheetData>
  <mergeCells count="12">
    <mergeCell ref="A2:O2"/>
    <mergeCell ref="A3:O3"/>
    <mergeCell ref="A4:B4"/>
    <mergeCell ref="D5:F5"/>
    <mergeCell ref="J5:O5"/>
    <mergeCell ref="A29:B29"/>
    <mergeCell ref="A5:A6"/>
    <mergeCell ref="B5:B6"/>
    <mergeCell ref="C5:C6"/>
    <mergeCell ref="G5:G6"/>
    <mergeCell ref="H5:H6"/>
    <mergeCell ref="I5:I6"/>
  </mergeCells>
  <printOptions horizontalCentered="1"/>
  <pageMargins left="0.96" right="0.96" top="0.72" bottom="0.72" header="0" footer="0"/>
  <pageSetup paperSize="9" scale="32" orientation="landscape"/>
  <headerFooter>
    <oddFooter>&amp;C第&amp;P页，共&amp;N页&amp;R&amp;N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5"/>
  <sheetViews>
    <sheetView showGridLines="0" showZeros="0" workbookViewId="0">
      <pane ySplit="1" topLeftCell="A2" activePane="bottomLeft" state="frozen"/>
      <selection/>
      <selection pane="bottomLeft" activeCell="D35" sqref="D35"/>
    </sheetView>
  </sheetViews>
  <sheetFormatPr defaultColWidth="8.575" defaultRowHeight="12.75" customHeight="1" outlineLevelCol="3"/>
  <cols>
    <col min="1" max="4" width="35.575" customWidth="1"/>
  </cols>
  <sheetData>
    <row r="1" customHeight="1" spans="1:4">
      <c r="A1" s="2"/>
      <c r="B1" s="2"/>
      <c r="C1" s="2"/>
      <c r="D1" s="2"/>
    </row>
    <row r="2" ht="15" customHeight="1" spans="1:4">
      <c r="A2" s="86"/>
      <c r="B2" s="90"/>
      <c r="C2" s="90"/>
      <c r="D2" s="90" t="s">
        <v>139</v>
      </c>
    </row>
    <row r="3" ht="41.25" customHeight="1" spans="1:1">
      <c r="A3" s="85" t="str">
        <f>"2025"&amp;"年部门财政拨款收支预算总表"</f>
        <v>2025年部门财政拨款收支预算总表</v>
      </c>
    </row>
    <row r="4" ht="17.25" customHeight="1" spans="1:4">
      <c r="A4" s="88" t="str">
        <f>"单位名称："&amp;"昆明市呈贡区工商业联合会"</f>
        <v>单位名称：昆明市呈贡区工商业联合会</v>
      </c>
      <c r="B4" s="217"/>
      <c r="D4" s="90" t="s">
        <v>1</v>
      </c>
    </row>
    <row r="5" ht="17.25" customHeight="1" spans="1:4">
      <c r="A5" s="218" t="s">
        <v>2</v>
      </c>
      <c r="B5" s="219"/>
      <c r="C5" s="218" t="s">
        <v>3</v>
      </c>
      <c r="D5" s="219"/>
    </row>
    <row r="6" ht="18.75" customHeight="1" spans="1:4">
      <c r="A6" s="218" t="s">
        <v>4</v>
      </c>
      <c r="B6" s="218" t="s">
        <v>5</v>
      </c>
      <c r="C6" s="218" t="s">
        <v>6</v>
      </c>
      <c r="D6" s="218" t="s">
        <v>5</v>
      </c>
    </row>
    <row r="7" ht="16.5" customHeight="1" spans="1:4">
      <c r="A7" s="220" t="s">
        <v>140</v>
      </c>
      <c r="B7" s="125">
        <v>1264930.32</v>
      </c>
      <c r="C7" s="220" t="s">
        <v>141</v>
      </c>
      <c r="D7" s="125">
        <v>1262230.32</v>
      </c>
    </row>
    <row r="8" ht="16.5" customHeight="1" spans="1:4">
      <c r="A8" s="220" t="s">
        <v>142</v>
      </c>
      <c r="B8" s="125">
        <v>1264930.32</v>
      </c>
      <c r="C8" s="220" t="s">
        <v>143</v>
      </c>
      <c r="D8" s="125">
        <v>921726.32</v>
      </c>
    </row>
    <row r="9" ht="16.5" customHeight="1" spans="1:4">
      <c r="A9" s="220" t="s">
        <v>144</v>
      </c>
      <c r="B9" s="125"/>
      <c r="C9" s="220" t="s">
        <v>145</v>
      </c>
      <c r="D9" s="125"/>
    </row>
    <row r="10" ht="16.5" customHeight="1" spans="1:4">
      <c r="A10" s="220" t="s">
        <v>146</v>
      </c>
      <c r="B10" s="125"/>
      <c r="C10" s="220" t="s">
        <v>147</v>
      </c>
      <c r="D10" s="125"/>
    </row>
    <row r="11" ht="16.5" customHeight="1" spans="1:4">
      <c r="A11" s="220" t="s">
        <v>148</v>
      </c>
      <c r="B11" s="125"/>
      <c r="C11" s="220" t="s">
        <v>149</v>
      </c>
      <c r="D11" s="125"/>
    </row>
    <row r="12" ht="16.5" customHeight="1" spans="1:4">
      <c r="A12" s="220" t="s">
        <v>142</v>
      </c>
      <c r="B12" s="125"/>
      <c r="C12" s="220" t="s">
        <v>150</v>
      </c>
      <c r="D12" s="125">
        <v>900</v>
      </c>
    </row>
    <row r="13" ht="16.5" customHeight="1" spans="1:4">
      <c r="A13" s="23" t="s">
        <v>144</v>
      </c>
      <c r="B13" s="125"/>
      <c r="C13" s="42" t="s">
        <v>151</v>
      </c>
      <c r="D13" s="125"/>
    </row>
    <row r="14" ht="16.5" customHeight="1" spans="1:4">
      <c r="A14" s="23" t="s">
        <v>146</v>
      </c>
      <c r="B14" s="125"/>
      <c r="C14" s="42" t="s">
        <v>152</v>
      </c>
      <c r="D14" s="125"/>
    </row>
    <row r="15" ht="16.5" customHeight="1" spans="1:4">
      <c r="A15" s="221"/>
      <c r="B15" s="125"/>
      <c r="C15" s="42" t="s">
        <v>153</v>
      </c>
      <c r="D15" s="125">
        <v>194100</v>
      </c>
    </row>
    <row r="16" ht="16.5" customHeight="1" spans="1:4">
      <c r="A16" s="221"/>
      <c r="B16" s="125"/>
      <c r="C16" s="42" t="s">
        <v>154</v>
      </c>
      <c r="D16" s="125">
        <v>90628</v>
      </c>
    </row>
    <row r="17" ht="16.5" customHeight="1" spans="1:4">
      <c r="A17" s="221"/>
      <c r="B17" s="125"/>
      <c r="C17" s="42" t="s">
        <v>155</v>
      </c>
      <c r="D17" s="125"/>
    </row>
    <row r="18" ht="16.5" customHeight="1" spans="1:4">
      <c r="A18" s="221"/>
      <c r="B18" s="125"/>
      <c r="C18" s="42" t="s">
        <v>156</v>
      </c>
      <c r="D18" s="125"/>
    </row>
    <row r="19" ht="16.5" customHeight="1" spans="1:4">
      <c r="A19" s="221"/>
      <c r="B19" s="125"/>
      <c r="C19" s="42" t="s">
        <v>157</v>
      </c>
      <c r="D19" s="125"/>
    </row>
    <row r="20" ht="16.5" customHeight="1" spans="1:4">
      <c r="A20" s="221"/>
      <c r="B20" s="125"/>
      <c r="C20" s="42" t="s">
        <v>158</v>
      </c>
      <c r="D20" s="125"/>
    </row>
    <row r="21" ht="16.5" customHeight="1" spans="1:4">
      <c r="A21" s="221"/>
      <c r="B21" s="125"/>
      <c r="C21" s="42" t="s">
        <v>159</v>
      </c>
      <c r="D21" s="125"/>
    </row>
    <row r="22" ht="16.5" customHeight="1" spans="1:4">
      <c r="A22" s="221"/>
      <c r="B22" s="125"/>
      <c r="C22" s="42" t="s">
        <v>160</v>
      </c>
      <c r="D22" s="125"/>
    </row>
    <row r="23" ht="16.5" customHeight="1" spans="1:4">
      <c r="A23" s="221"/>
      <c r="B23" s="125"/>
      <c r="C23" s="42" t="s">
        <v>161</v>
      </c>
      <c r="D23" s="125"/>
    </row>
    <row r="24" ht="16.5" customHeight="1" spans="1:4">
      <c r="A24" s="221"/>
      <c r="B24" s="125"/>
      <c r="C24" s="42" t="s">
        <v>162</v>
      </c>
      <c r="D24" s="125"/>
    </row>
    <row r="25" ht="16.5" customHeight="1" spans="1:4">
      <c r="A25" s="221"/>
      <c r="B25" s="125"/>
      <c r="C25" s="42" t="s">
        <v>163</v>
      </c>
      <c r="D25" s="125"/>
    </row>
    <row r="26" ht="16.5" customHeight="1" spans="1:4">
      <c r="A26" s="221"/>
      <c r="B26" s="125"/>
      <c r="C26" s="42" t="s">
        <v>164</v>
      </c>
      <c r="D26" s="125">
        <v>54876</v>
      </c>
    </row>
    <row r="27" ht="16.5" customHeight="1" spans="1:4">
      <c r="A27" s="221"/>
      <c r="B27" s="125"/>
      <c r="C27" s="42" t="s">
        <v>165</v>
      </c>
      <c r="D27" s="125"/>
    </row>
    <row r="28" ht="16.5" customHeight="1" spans="1:4">
      <c r="A28" s="221"/>
      <c r="B28" s="125"/>
      <c r="C28" s="42" t="s">
        <v>166</v>
      </c>
      <c r="D28" s="125"/>
    </row>
    <row r="29" ht="16.5" customHeight="1" spans="1:4">
      <c r="A29" s="221"/>
      <c r="B29" s="125"/>
      <c r="C29" s="42" t="s">
        <v>167</v>
      </c>
      <c r="D29" s="125"/>
    </row>
    <row r="30" ht="16.5" customHeight="1" spans="1:4">
      <c r="A30" s="221"/>
      <c r="B30" s="125"/>
      <c r="C30" s="42" t="s">
        <v>168</v>
      </c>
      <c r="D30" s="125"/>
    </row>
    <row r="31" ht="16.5" customHeight="1" spans="1:4">
      <c r="A31" s="221"/>
      <c r="B31" s="125"/>
      <c r="C31" s="42" t="s">
        <v>169</v>
      </c>
      <c r="D31" s="125"/>
    </row>
    <row r="32" ht="16.5" customHeight="1" spans="1:4">
      <c r="A32" s="221"/>
      <c r="B32" s="125"/>
      <c r="C32" s="23" t="s">
        <v>170</v>
      </c>
      <c r="D32" s="125"/>
    </row>
    <row r="33" ht="16.5" customHeight="1" spans="1:4">
      <c r="A33" s="221"/>
      <c r="B33" s="125"/>
      <c r="C33" s="23" t="s">
        <v>171</v>
      </c>
      <c r="D33" s="125"/>
    </row>
    <row r="34" ht="16.5" customHeight="1" spans="1:4">
      <c r="A34" s="221"/>
      <c r="B34" s="125"/>
      <c r="C34" s="20" t="s">
        <v>172</v>
      </c>
      <c r="D34" s="125">
        <v>2700</v>
      </c>
    </row>
    <row r="35" ht="15" customHeight="1" spans="1:4">
      <c r="A35" s="222" t="s">
        <v>50</v>
      </c>
      <c r="B35" s="223">
        <v>1264930.32</v>
      </c>
      <c r="C35" s="222" t="s">
        <v>51</v>
      </c>
      <c r="D35" s="223">
        <v>1264930.32</v>
      </c>
    </row>
  </sheetData>
  <mergeCells count="4">
    <mergeCell ref="A3:D3"/>
    <mergeCell ref="A4:B4"/>
    <mergeCell ref="A5:B5"/>
    <mergeCell ref="C5:D5"/>
  </mergeCells>
  <printOptions horizontalCentered="1"/>
  <pageMargins left="0.96" right="0.96" top="0.72" bottom="0.72" header="0" footer="0"/>
  <pageSetup paperSize="9" scale="71" orientation="landscape"/>
  <headerFooter>
    <oddFooter>&amp;C第&amp;P页，共&amp;N页&amp;R&amp;N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29"/>
  <sheetViews>
    <sheetView showZeros="0" workbookViewId="0">
      <pane ySplit="1" topLeftCell="A2" activePane="bottomLeft" state="frozen"/>
      <selection/>
      <selection pane="bottomLeft" activeCell="D19" sqref="D19"/>
    </sheetView>
  </sheetViews>
  <sheetFormatPr defaultColWidth="9.13333333333333" defaultRowHeight="14.25" customHeight="1" outlineLevelCol="6"/>
  <cols>
    <col min="1" max="1" width="20.1333333333333" customWidth="1"/>
    <col min="2" max="2" width="44" customWidth="1"/>
    <col min="3" max="7" width="24.1333333333333" customWidth="1"/>
  </cols>
  <sheetData>
    <row r="1" customHeight="1" spans="1:7">
      <c r="A1" s="2"/>
      <c r="B1" s="2"/>
      <c r="C1" s="2"/>
      <c r="D1" s="2"/>
      <c r="E1" s="2"/>
      <c r="F1" s="2"/>
      <c r="G1" s="2"/>
    </row>
    <row r="2" customHeight="1" spans="4:7">
      <c r="D2" s="187"/>
      <c r="F2" s="116"/>
      <c r="G2" s="196" t="s">
        <v>173</v>
      </c>
    </row>
    <row r="3" ht="41.25" customHeight="1" spans="1:7">
      <c r="A3" s="176" t="str">
        <f>"2025"&amp;"年一般公共预算支出预算表（按功能科目分类）"</f>
        <v>2025年一般公共预算支出预算表（按功能科目分类）</v>
      </c>
      <c r="B3" s="176"/>
      <c r="C3" s="176"/>
      <c r="D3" s="176"/>
      <c r="E3" s="176"/>
      <c r="F3" s="176"/>
      <c r="G3" s="176"/>
    </row>
    <row r="4" ht="18" customHeight="1" spans="1:7">
      <c r="A4" s="51" t="str">
        <f>"单位名称："&amp;"昆明市呈贡区工商业联合会"</f>
        <v>单位名称：昆明市呈贡区工商业联合会</v>
      </c>
      <c r="F4" s="173"/>
      <c r="G4" s="196" t="s">
        <v>1</v>
      </c>
    </row>
    <row r="5" ht="20.25" customHeight="1" spans="1:7">
      <c r="A5" s="213" t="s">
        <v>174</v>
      </c>
      <c r="B5" s="214"/>
      <c r="C5" s="177" t="s">
        <v>55</v>
      </c>
      <c r="D5" s="205" t="s">
        <v>76</v>
      </c>
      <c r="E5" s="15"/>
      <c r="F5" s="39"/>
      <c r="G5" s="192" t="s">
        <v>77</v>
      </c>
    </row>
    <row r="6" ht="20.25" customHeight="1" spans="1:7">
      <c r="A6" s="215" t="s">
        <v>73</v>
      </c>
      <c r="B6" s="215" t="s">
        <v>74</v>
      </c>
      <c r="C6" s="62"/>
      <c r="D6" s="16" t="s">
        <v>57</v>
      </c>
      <c r="E6" s="16" t="s">
        <v>175</v>
      </c>
      <c r="F6" s="16" t="s">
        <v>176</v>
      </c>
      <c r="G6" s="194"/>
    </row>
    <row r="7" ht="15" customHeight="1" spans="1:7">
      <c r="A7" s="22" t="s">
        <v>83</v>
      </c>
      <c r="B7" s="22" t="s">
        <v>84</v>
      </c>
      <c r="C7" s="22" t="s">
        <v>85</v>
      </c>
      <c r="D7" s="22" t="s">
        <v>86</v>
      </c>
      <c r="E7" s="22" t="s">
        <v>87</v>
      </c>
      <c r="F7" s="22" t="s">
        <v>88</v>
      </c>
      <c r="G7" s="22" t="s">
        <v>89</v>
      </c>
    </row>
    <row r="8" ht="18" customHeight="1" spans="1:7">
      <c r="A8" s="20" t="s">
        <v>98</v>
      </c>
      <c r="B8" s="20" t="s">
        <v>99</v>
      </c>
      <c r="C8" s="125">
        <v>924426.32</v>
      </c>
      <c r="D8" s="125">
        <v>621726.32</v>
      </c>
      <c r="E8" s="125">
        <v>548956</v>
      </c>
      <c r="F8" s="125">
        <v>72770.32</v>
      </c>
      <c r="G8" s="125">
        <v>302700</v>
      </c>
    </row>
    <row r="9" ht="18" customHeight="1" spans="1:7">
      <c r="A9" s="185" t="s">
        <v>100</v>
      </c>
      <c r="B9" s="185" t="s">
        <v>101</v>
      </c>
      <c r="C9" s="125">
        <v>899826.32</v>
      </c>
      <c r="D9" s="125">
        <v>621726.32</v>
      </c>
      <c r="E9" s="125">
        <v>548956</v>
      </c>
      <c r="F9" s="125">
        <v>72770.32</v>
      </c>
      <c r="G9" s="125">
        <v>278100</v>
      </c>
    </row>
    <row r="10" ht="18" customHeight="1" spans="1:7">
      <c r="A10" s="186" t="s">
        <v>102</v>
      </c>
      <c r="B10" s="186" t="s">
        <v>103</v>
      </c>
      <c r="C10" s="125">
        <v>621726.32</v>
      </c>
      <c r="D10" s="125">
        <v>621726.32</v>
      </c>
      <c r="E10" s="125">
        <v>548956</v>
      </c>
      <c r="F10" s="125">
        <v>72770.32</v>
      </c>
      <c r="G10" s="125"/>
    </row>
    <row r="11" ht="18" customHeight="1" spans="1:7">
      <c r="A11" s="186" t="s">
        <v>104</v>
      </c>
      <c r="B11" s="186" t="s">
        <v>105</v>
      </c>
      <c r="C11" s="125">
        <v>278100</v>
      </c>
      <c r="D11" s="125"/>
      <c r="E11" s="125"/>
      <c r="F11" s="125"/>
      <c r="G11" s="125">
        <v>278100</v>
      </c>
    </row>
    <row r="12" ht="18" customHeight="1" spans="1:7">
      <c r="A12" s="185" t="s">
        <v>106</v>
      </c>
      <c r="B12" s="185" t="s">
        <v>107</v>
      </c>
      <c r="C12" s="125">
        <v>24600</v>
      </c>
      <c r="D12" s="125"/>
      <c r="E12" s="125"/>
      <c r="F12" s="125"/>
      <c r="G12" s="125">
        <v>24600</v>
      </c>
    </row>
    <row r="13" ht="18" customHeight="1" spans="1:7">
      <c r="A13" s="186" t="s">
        <v>108</v>
      </c>
      <c r="B13" s="186" t="s">
        <v>107</v>
      </c>
      <c r="C13" s="125">
        <v>24600</v>
      </c>
      <c r="D13" s="125"/>
      <c r="E13" s="125"/>
      <c r="F13" s="125"/>
      <c r="G13" s="125">
        <v>24600</v>
      </c>
    </row>
    <row r="14" ht="18" customHeight="1" spans="1:7">
      <c r="A14" s="20" t="s">
        <v>109</v>
      </c>
      <c r="B14" s="20" t="s">
        <v>110</v>
      </c>
      <c r="C14" s="125">
        <v>900</v>
      </c>
      <c r="D14" s="125">
        <v>900</v>
      </c>
      <c r="E14" s="125"/>
      <c r="F14" s="125">
        <v>900</v>
      </c>
      <c r="G14" s="125"/>
    </row>
    <row r="15" ht="18" customHeight="1" spans="1:7">
      <c r="A15" s="185" t="s">
        <v>111</v>
      </c>
      <c r="B15" s="185" t="s">
        <v>112</v>
      </c>
      <c r="C15" s="125">
        <v>900</v>
      </c>
      <c r="D15" s="125">
        <v>900</v>
      </c>
      <c r="E15" s="125"/>
      <c r="F15" s="125">
        <v>900</v>
      </c>
      <c r="G15" s="125"/>
    </row>
    <row r="16" ht="18" customHeight="1" spans="1:7">
      <c r="A16" s="186" t="s">
        <v>113</v>
      </c>
      <c r="B16" s="186" t="s">
        <v>114</v>
      </c>
      <c r="C16" s="125">
        <v>900</v>
      </c>
      <c r="D16" s="125">
        <v>900</v>
      </c>
      <c r="E16" s="125"/>
      <c r="F16" s="125">
        <v>900</v>
      </c>
      <c r="G16" s="125"/>
    </row>
    <row r="17" ht="18" customHeight="1" spans="1:7">
      <c r="A17" s="20" t="s">
        <v>115</v>
      </c>
      <c r="B17" s="20" t="s">
        <v>116</v>
      </c>
      <c r="C17" s="125">
        <v>194100</v>
      </c>
      <c r="D17" s="125">
        <v>194100</v>
      </c>
      <c r="E17" s="125">
        <v>191100</v>
      </c>
      <c r="F17" s="125">
        <v>3000</v>
      </c>
      <c r="G17" s="125"/>
    </row>
    <row r="18" ht="18" customHeight="1" spans="1:7">
      <c r="A18" s="185" t="s">
        <v>117</v>
      </c>
      <c r="B18" s="185" t="s">
        <v>118</v>
      </c>
      <c r="C18" s="125">
        <v>194100</v>
      </c>
      <c r="D18" s="125">
        <v>194100</v>
      </c>
      <c r="E18" s="125">
        <v>191100</v>
      </c>
      <c r="F18" s="125">
        <v>3000</v>
      </c>
      <c r="G18" s="125"/>
    </row>
    <row r="19" ht="18" customHeight="1" spans="1:7">
      <c r="A19" s="186" t="s">
        <v>119</v>
      </c>
      <c r="B19" s="186" t="s">
        <v>120</v>
      </c>
      <c r="C19" s="125">
        <v>129000</v>
      </c>
      <c r="D19" s="125">
        <v>129000</v>
      </c>
      <c r="E19" s="125">
        <v>126000</v>
      </c>
      <c r="F19" s="125">
        <v>3000</v>
      </c>
      <c r="G19" s="125"/>
    </row>
    <row r="20" ht="18" customHeight="1" spans="1:7">
      <c r="A20" s="186" t="s">
        <v>121</v>
      </c>
      <c r="B20" s="186" t="s">
        <v>122</v>
      </c>
      <c r="C20" s="125">
        <v>65100</v>
      </c>
      <c r="D20" s="125">
        <v>65100</v>
      </c>
      <c r="E20" s="125">
        <v>65100</v>
      </c>
      <c r="F20" s="125"/>
      <c r="G20" s="125"/>
    </row>
    <row r="21" ht="18" customHeight="1" spans="1:7">
      <c r="A21" s="20" t="s">
        <v>123</v>
      </c>
      <c r="B21" s="20" t="s">
        <v>124</v>
      </c>
      <c r="C21" s="125">
        <v>90628</v>
      </c>
      <c r="D21" s="125">
        <v>90628</v>
      </c>
      <c r="E21" s="125">
        <v>90628</v>
      </c>
      <c r="F21" s="125"/>
      <c r="G21" s="125"/>
    </row>
    <row r="22" ht="18" customHeight="1" spans="1:7">
      <c r="A22" s="185" t="s">
        <v>125</v>
      </c>
      <c r="B22" s="185" t="s">
        <v>126</v>
      </c>
      <c r="C22" s="125">
        <v>90628</v>
      </c>
      <c r="D22" s="125">
        <v>90628</v>
      </c>
      <c r="E22" s="125">
        <v>90628</v>
      </c>
      <c r="F22" s="125"/>
      <c r="G22" s="125"/>
    </row>
    <row r="23" ht="18" customHeight="1" spans="1:7">
      <c r="A23" s="186" t="s">
        <v>127</v>
      </c>
      <c r="B23" s="186" t="s">
        <v>128</v>
      </c>
      <c r="C23" s="125">
        <v>32160</v>
      </c>
      <c r="D23" s="125">
        <v>32160</v>
      </c>
      <c r="E23" s="125">
        <v>32160</v>
      </c>
      <c r="F23" s="125"/>
      <c r="G23" s="125"/>
    </row>
    <row r="24" ht="18" customHeight="1" spans="1:7">
      <c r="A24" s="186" t="s">
        <v>129</v>
      </c>
      <c r="B24" s="186" t="s">
        <v>130</v>
      </c>
      <c r="C24" s="125">
        <v>53600</v>
      </c>
      <c r="D24" s="125">
        <v>53600</v>
      </c>
      <c r="E24" s="125">
        <v>53600</v>
      </c>
      <c r="F24" s="125"/>
      <c r="G24" s="125"/>
    </row>
    <row r="25" ht="18" customHeight="1" spans="1:7">
      <c r="A25" s="186" t="s">
        <v>131</v>
      </c>
      <c r="B25" s="186" t="s">
        <v>132</v>
      </c>
      <c r="C25" s="125">
        <v>4868</v>
      </c>
      <c r="D25" s="125">
        <v>4868</v>
      </c>
      <c r="E25" s="125">
        <v>4868</v>
      </c>
      <c r="F25" s="125"/>
      <c r="G25" s="125"/>
    </row>
    <row r="26" ht="18" customHeight="1" spans="1:7">
      <c r="A26" s="20" t="s">
        <v>133</v>
      </c>
      <c r="B26" s="20" t="s">
        <v>134</v>
      </c>
      <c r="C26" s="125">
        <v>54876</v>
      </c>
      <c r="D26" s="125">
        <v>54876</v>
      </c>
      <c r="E26" s="125">
        <v>54876</v>
      </c>
      <c r="F26" s="125"/>
      <c r="G26" s="125"/>
    </row>
    <row r="27" ht="18" customHeight="1" spans="1:7">
      <c r="A27" s="185" t="s">
        <v>135</v>
      </c>
      <c r="B27" s="185" t="s">
        <v>136</v>
      </c>
      <c r="C27" s="125">
        <v>54876</v>
      </c>
      <c r="D27" s="125">
        <v>54876</v>
      </c>
      <c r="E27" s="125">
        <v>54876</v>
      </c>
      <c r="F27" s="125"/>
      <c r="G27" s="125"/>
    </row>
    <row r="28" ht="18" customHeight="1" spans="1:7">
      <c r="A28" s="186" t="s">
        <v>137</v>
      </c>
      <c r="B28" s="186" t="s">
        <v>138</v>
      </c>
      <c r="C28" s="125">
        <v>54876</v>
      </c>
      <c r="D28" s="125">
        <v>54876</v>
      </c>
      <c r="E28" s="125">
        <v>54876</v>
      </c>
      <c r="F28" s="125"/>
      <c r="G28" s="125"/>
    </row>
    <row r="29" ht="18" customHeight="1" spans="1:7">
      <c r="A29" s="123" t="s">
        <v>177</v>
      </c>
      <c r="B29" s="216" t="s">
        <v>177</v>
      </c>
      <c r="C29" s="125">
        <v>1264930.32</v>
      </c>
      <c r="D29" s="125">
        <v>962230.32</v>
      </c>
      <c r="E29" s="125">
        <v>885560</v>
      </c>
      <c r="F29" s="125">
        <v>76670.32</v>
      </c>
      <c r="G29" s="125">
        <v>302700</v>
      </c>
    </row>
  </sheetData>
  <mergeCells count="6">
    <mergeCell ref="A3:G3"/>
    <mergeCell ref="A5:B5"/>
    <mergeCell ref="D5:F5"/>
    <mergeCell ref="A29:B29"/>
    <mergeCell ref="C5:C6"/>
    <mergeCell ref="G5:G6"/>
  </mergeCells>
  <printOptions horizontalCentered="1"/>
  <pageMargins left="0.37" right="0.37" top="0.56" bottom="0.56" header="0.48" footer="0.48"/>
  <pageSetup paperSize="9" scale="6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F9"/>
  <sheetViews>
    <sheetView showZeros="0" workbookViewId="0">
      <pane ySplit="1" topLeftCell="A2" activePane="bottomLeft" state="frozen"/>
      <selection/>
      <selection pane="bottomLeft" activeCell="B19" sqref="B19"/>
    </sheetView>
  </sheetViews>
  <sheetFormatPr defaultColWidth="10.425" defaultRowHeight="14.25" customHeight="1" outlineLevelCol="5"/>
  <cols>
    <col min="1" max="6" width="28.1333333333333" customWidth="1"/>
  </cols>
  <sheetData>
    <row r="1" customHeight="1" spans="1:6">
      <c r="A1" s="2"/>
      <c r="B1" s="2"/>
      <c r="C1" s="2"/>
      <c r="D1" s="2"/>
      <c r="E1" s="2"/>
      <c r="F1" s="2"/>
    </row>
    <row r="2" customHeight="1" spans="1:6">
      <c r="A2" s="87"/>
      <c r="B2" s="87"/>
      <c r="C2" s="87"/>
      <c r="D2" s="87"/>
      <c r="E2" s="86"/>
      <c r="F2" s="209" t="s">
        <v>178</v>
      </c>
    </row>
    <row r="3" ht="41.25" customHeight="1" spans="1:6">
      <c r="A3" s="210" t="str">
        <f>"2025"&amp;"年一般公共预算“三公”经费支出预算表"</f>
        <v>2025年一般公共预算“三公”经费支出预算表</v>
      </c>
      <c r="B3" s="87"/>
      <c r="C3" s="87"/>
      <c r="D3" s="87"/>
      <c r="E3" s="86"/>
      <c r="F3" s="87"/>
    </row>
    <row r="4" customHeight="1" spans="1:6">
      <c r="A4" s="157" t="str">
        <f>"单位名称："&amp;"昆明市呈贡区工商业联合会"</f>
        <v>单位名称：昆明市呈贡区工商业联合会</v>
      </c>
      <c r="B4" s="211"/>
      <c r="D4" s="87"/>
      <c r="E4" s="86"/>
      <c r="F4" s="107" t="s">
        <v>1</v>
      </c>
    </row>
    <row r="5" ht="27" customHeight="1" spans="1:6">
      <c r="A5" s="91" t="s">
        <v>179</v>
      </c>
      <c r="B5" s="91" t="s">
        <v>180</v>
      </c>
      <c r="C5" s="93" t="s">
        <v>181</v>
      </c>
      <c r="D5" s="91"/>
      <c r="E5" s="92"/>
      <c r="F5" s="91" t="s">
        <v>182</v>
      </c>
    </row>
    <row r="6" ht="28.5" customHeight="1" spans="1:6">
      <c r="A6" s="212"/>
      <c r="B6" s="95"/>
      <c r="C6" s="92" t="s">
        <v>57</v>
      </c>
      <c r="D6" s="92" t="s">
        <v>183</v>
      </c>
      <c r="E6" s="92" t="s">
        <v>184</v>
      </c>
      <c r="F6" s="94"/>
    </row>
    <row r="7" ht="17.25" customHeight="1" spans="1:6">
      <c r="A7" s="99" t="s">
        <v>83</v>
      </c>
      <c r="B7" s="99" t="s">
        <v>84</v>
      </c>
      <c r="C7" s="97" t="s">
        <v>85</v>
      </c>
      <c r="D7" s="97" t="s">
        <v>86</v>
      </c>
      <c r="E7" s="97" t="s">
        <v>87</v>
      </c>
      <c r="F7" s="97" t="s">
        <v>88</v>
      </c>
    </row>
    <row r="8" ht="17.25" customHeight="1" spans="1:6">
      <c r="A8" s="127"/>
      <c r="B8" s="127"/>
      <c r="C8" s="128"/>
      <c r="D8" s="125"/>
      <c r="E8" s="125"/>
      <c r="F8" s="125"/>
    </row>
    <row r="9" ht="17.25" customHeight="1" spans="1:2">
      <c r="A9" s="72" t="s">
        <v>185</v>
      </c>
      <c r="B9" s="72"/>
    </row>
  </sheetData>
  <mergeCells count="7">
    <mergeCell ref="A3:F3"/>
    <mergeCell ref="A4:B4"/>
    <mergeCell ref="C5:E5"/>
    <mergeCell ref="A9:B9"/>
    <mergeCell ref="A5:A6"/>
    <mergeCell ref="B5:B6"/>
    <mergeCell ref="F5:F6"/>
  </mergeCells>
  <pageMargins left="0.66875" right="0.66875" top="0.720138888888889" bottom="0.720138888888889" header="0.279166666666667" footer="0.279166666666667"/>
  <pageSetup paperSize="9" scale="80" fitToWidth="0" fitToHeight="0" orientation="landscape"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X42"/>
  <sheetViews>
    <sheetView showZeros="0" workbookViewId="0">
      <pane ySplit="1" topLeftCell="A2" activePane="bottomLeft" state="frozen"/>
      <selection/>
      <selection pane="bottomLeft" activeCell="D58" sqref="D58"/>
    </sheetView>
  </sheetViews>
  <sheetFormatPr defaultColWidth="9.13333333333333" defaultRowHeight="14.25" customHeight="1"/>
  <cols>
    <col min="1" max="2" width="24.6333333333333" customWidth="1"/>
    <col min="3" max="3" width="20.7083333333333" customWidth="1"/>
    <col min="4" max="4" width="31.2916666666667" customWidth="1"/>
    <col min="5" max="5" width="10.1333333333333" customWidth="1"/>
    <col min="6" max="6" width="27.8833333333333" customWidth="1"/>
    <col min="7" max="7" width="10.2916666666667" customWidth="1"/>
    <col min="8" max="8" width="25.6333333333333" customWidth="1"/>
    <col min="9" max="24" width="18.7083333333333" customWidth="1"/>
  </cols>
  <sheetData>
    <row r="1" customHeight="1" spans="1:24">
      <c r="A1" s="2"/>
      <c r="B1" s="2"/>
      <c r="C1" s="2"/>
      <c r="D1" s="2"/>
      <c r="E1" s="2"/>
      <c r="F1" s="2"/>
      <c r="G1" s="2"/>
      <c r="H1" s="2"/>
      <c r="I1" s="2"/>
      <c r="J1" s="2"/>
      <c r="K1" s="2"/>
      <c r="L1" s="2"/>
      <c r="M1" s="2"/>
      <c r="N1" s="2"/>
      <c r="O1" s="2"/>
      <c r="P1" s="2"/>
      <c r="Q1" s="2"/>
      <c r="R1" s="2"/>
      <c r="S1" s="2"/>
      <c r="T1" s="2"/>
      <c r="U1" s="2"/>
      <c r="V1" s="2"/>
      <c r="W1" s="2"/>
      <c r="X1" s="2"/>
    </row>
    <row r="2" ht="13.5" customHeight="1" spans="2:24">
      <c r="B2" s="187"/>
      <c r="C2" s="197"/>
      <c r="E2" s="198"/>
      <c r="F2" s="198"/>
      <c r="G2" s="198"/>
      <c r="H2" s="198"/>
      <c r="I2" s="132"/>
      <c r="J2" s="132"/>
      <c r="K2" s="132"/>
      <c r="L2" s="132"/>
      <c r="M2" s="132"/>
      <c r="N2" s="132"/>
      <c r="R2" s="132"/>
      <c r="V2" s="197"/>
      <c r="X2" s="49" t="s">
        <v>186</v>
      </c>
    </row>
    <row r="3" ht="45.75" customHeight="1" spans="1:24">
      <c r="A3" s="109" t="str">
        <f>"2025"&amp;"年部门基本支出预算表"</f>
        <v>2025年部门基本支出预算表</v>
      </c>
      <c r="B3" s="50"/>
      <c r="C3" s="109"/>
      <c r="D3" s="109"/>
      <c r="E3" s="109"/>
      <c r="F3" s="109"/>
      <c r="G3" s="109"/>
      <c r="H3" s="109"/>
      <c r="I3" s="109"/>
      <c r="J3" s="109"/>
      <c r="K3" s="109"/>
      <c r="L3" s="109"/>
      <c r="M3" s="109"/>
      <c r="N3" s="109"/>
      <c r="O3" s="50"/>
      <c r="P3" s="50"/>
      <c r="Q3" s="50"/>
      <c r="R3" s="109"/>
      <c r="S3" s="109"/>
      <c r="T3" s="109"/>
      <c r="U3" s="109"/>
      <c r="V3" s="109"/>
      <c r="W3" s="109"/>
      <c r="X3" s="109"/>
    </row>
    <row r="4" ht="18.75" customHeight="1" spans="1:24">
      <c r="A4" s="51" t="str">
        <f>"单位名称："&amp;"昆明市呈贡区工商业联合会"</f>
        <v>单位名称：昆明市呈贡区工商业联合会</v>
      </c>
      <c r="B4" s="52"/>
      <c r="C4" s="199"/>
      <c r="D4" s="199"/>
      <c r="E4" s="199"/>
      <c r="F4" s="199"/>
      <c r="G4" s="199"/>
      <c r="H4" s="199"/>
      <c r="I4" s="134"/>
      <c r="J4" s="134"/>
      <c r="K4" s="134"/>
      <c r="L4" s="134"/>
      <c r="M4" s="134"/>
      <c r="N4" s="134"/>
      <c r="O4" s="53"/>
      <c r="P4" s="53"/>
      <c r="Q4" s="53"/>
      <c r="R4" s="134"/>
      <c r="V4" s="197"/>
      <c r="X4" s="49" t="s">
        <v>1</v>
      </c>
    </row>
    <row r="5" ht="18" customHeight="1" spans="1:24">
      <c r="A5" s="55" t="s">
        <v>187</v>
      </c>
      <c r="B5" s="55" t="s">
        <v>188</v>
      </c>
      <c r="C5" s="55" t="s">
        <v>189</v>
      </c>
      <c r="D5" s="55" t="s">
        <v>190</v>
      </c>
      <c r="E5" s="55" t="s">
        <v>191</v>
      </c>
      <c r="F5" s="55" t="s">
        <v>192</v>
      </c>
      <c r="G5" s="55" t="s">
        <v>193</v>
      </c>
      <c r="H5" s="55" t="s">
        <v>194</v>
      </c>
      <c r="I5" s="205" t="s">
        <v>195</v>
      </c>
      <c r="J5" s="129" t="s">
        <v>195</v>
      </c>
      <c r="K5" s="129"/>
      <c r="L5" s="129"/>
      <c r="M5" s="129"/>
      <c r="N5" s="129"/>
      <c r="O5" s="15"/>
      <c r="P5" s="15"/>
      <c r="Q5" s="15"/>
      <c r="R5" s="149" t="s">
        <v>61</v>
      </c>
      <c r="S5" s="129" t="s">
        <v>62</v>
      </c>
      <c r="T5" s="129"/>
      <c r="U5" s="129"/>
      <c r="V5" s="129"/>
      <c r="W5" s="129"/>
      <c r="X5" s="130"/>
    </row>
    <row r="6" ht="18" customHeight="1" spans="1:24">
      <c r="A6" s="57"/>
      <c r="B6" s="74"/>
      <c r="C6" s="179"/>
      <c r="D6" s="57"/>
      <c r="E6" s="57"/>
      <c r="F6" s="57"/>
      <c r="G6" s="57"/>
      <c r="H6" s="57"/>
      <c r="I6" s="177" t="s">
        <v>196</v>
      </c>
      <c r="J6" s="205" t="s">
        <v>58</v>
      </c>
      <c r="K6" s="129"/>
      <c r="L6" s="129"/>
      <c r="M6" s="129"/>
      <c r="N6" s="130"/>
      <c r="O6" s="14" t="s">
        <v>197</v>
      </c>
      <c r="P6" s="15"/>
      <c r="Q6" s="39"/>
      <c r="R6" s="55" t="s">
        <v>61</v>
      </c>
      <c r="S6" s="205" t="s">
        <v>62</v>
      </c>
      <c r="T6" s="149" t="s">
        <v>64</v>
      </c>
      <c r="U6" s="129" t="s">
        <v>62</v>
      </c>
      <c r="V6" s="149" t="s">
        <v>66</v>
      </c>
      <c r="W6" s="149" t="s">
        <v>67</v>
      </c>
      <c r="X6" s="208" t="s">
        <v>68</v>
      </c>
    </row>
    <row r="7" ht="19.5" customHeight="1" spans="1:24">
      <c r="A7" s="74"/>
      <c r="B7" s="74"/>
      <c r="C7" s="74"/>
      <c r="D7" s="74"/>
      <c r="E7" s="74"/>
      <c r="F7" s="74"/>
      <c r="G7" s="74"/>
      <c r="H7" s="74"/>
      <c r="I7" s="74"/>
      <c r="J7" s="206" t="s">
        <v>198</v>
      </c>
      <c r="K7" s="55" t="s">
        <v>199</v>
      </c>
      <c r="L7" s="55" t="s">
        <v>200</v>
      </c>
      <c r="M7" s="55" t="s">
        <v>201</v>
      </c>
      <c r="N7" s="55" t="s">
        <v>202</v>
      </c>
      <c r="O7" s="55" t="s">
        <v>58</v>
      </c>
      <c r="P7" s="55" t="s">
        <v>59</v>
      </c>
      <c r="Q7" s="55" t="s">
        <v>60</v>
      </c>
      <c r="R7" s="74"/>
      <c r="S7" s="55" t="s">
        <v>57</v>
      </c>
      <c r="T7" s="55" t="s">
        <v>64</v>
      </c>
      <c r="U7" s="55" t="s">
        <v>203</v>
      </c>
      <c r="V7" s="55" t="s">
        <v>66</v>
      </c>
      <c r="W7" s="55" t="s">
        <v>67</v>
      </c>
      <c r="X7" s="55" t="s">
        <v>68</v>
      </c>
    </row>
    <row r="8" ht="37.5" customHeight="1" spans="1:24">
      <c r="A8" s="200"/>
      <c r="B8" s="62"/>
      <c r="C8" s="200"/>
      <c r="D8" s="200"/>
      <c r="E8" s="200"/>
      <c r="F8" s="200"/>
      <c r="G8" s="200"/>
      <c r="H8" s="200"/>
      <c r="I8" s="200"/>
      <c r="J8" s="207" t="s">
        <v>57</v>
      </c>
      <c r="K8" s="60" t="s">
        <v>204</v>
      </c>
      <c r="L8" s="60" t="s">
        <v>200</v>
      </c>
      <c r="M8" s="60" t="s">
        <v>201</v>
      </c>
      <c r="N8" s="60" t="s">
        <v>202</v>
      </c>
      <c r="O8" s="60" t="s">
        <v>200</v>
      </c>
      <c r="P8" s="60" t="s">
        <v>201</v>
      </c>
      <c r="Q8" s="60" t="s">
        <v>202</v>
      </c>
      <c r="R8" s="60" t="s">
        <v>61</v>
      </c>
      <c r="S8" s="60" t="s">
        <v>57</v>
      </c>
      <c r="T8" s="60" t="s">
        <v>64</v>
      </c>
      <c r="U8" s="60" t="s">
        <v>203</v>
      </c>
      <c r="V8" s="60" t="s">
        <v>66</v>
      </c>
      <c r="W8" s="60" t="s">
        <v>67</v>
      </c>
      <c r="X8" s="60" t="s">
        <v>68</v>
      </c>
    </row>
    <row r="9" customHeight="1" spans="1:24">
      <c r="A9" s="80">
        <v>1</v>
      </c>
      <c r="B9" s="80">
        <v>2</v>
      </c>
      <c r="C9" s="80">
        <v>3</v>
      </c>
      <c r="D9" s="80">
        <v>4</v>
      </c>
      <c r="E9" s="80">
        <v>5</v>
      </c>
      <c r="F9" s="80">
        <v>6</v>
      </c>
      <c r="G9" s="80">
        <v>7</v>
      </c>
      <c r="H9" s="80">
        <v>8</v>
      </c>
      <c r="I9" s="80">
        <v>9</v>
      </c>
      <c r="J9" s="80">
        <v>10</v>
      </c>
      <c r="K9" s="80">
        <v>11</v>
      </c>
      <c r="L9" s="80">
        <v>12</v>
      </c>
      <c r="M9" s="80">
        <v>13</v>
      </c>
      <c r="N9" s="80">
        <v>14</v>
      </c>
      <c r="O9" s="80">
        <v>15</v>
      </c>
      <c r="P9" s="80">
        <v>16</v>
      </c>
      <c r="Q9" s="80">
        <v>17</v>
      </c>
      <c r="R9" s="80">
        <v>18</v>
      </c>
      <c r="S9" s="80">
        <v>19</v>
      </c>
      <c r="T9" s="80">
        <v>20</v>
      </c>
      <c r="U9" s="80">
        <v>21</v>
      </c>
      <c r="V9" s="80">
        <v>22</v>
      </c>
      <c r="W9" s="80">
        <v>23</v>
      </c>
      <c r="X9" s="80">
        <v>24</v>
      </c>
    </row>
    <row r="10" ht="20.25" customHeight="1" spans="1:24">
      <c r="A10" s="23" t="s">
        <v>70</v>
      </c>
      <c r="B10" s="23" t="s">
        <v>70</v>
      </c>
      <c r="C10" s="23" t="s">
        <v>205</v>
      </c>
      <c r="D10" s="23" t="s">
        <v>206</v>
      </c>
      <c r="E10" s="23" t="s">
        <v>102</v>
      </c>
      <c r="F10" s="23" t="s">
        <v>103</v>
      </c>
      <c r="G10" s="23" t="s">
        <v>207</v>
      </c>
      <c r="H10" s="23" t="s">
        <v>208</v>
      </c>
      <c r="I10" s="125">
        <v>138624</v>
      </c>
      <c r="J10" s="125">
        <v>138624</v>
      </c>
      <c r="K10" s="125"/>
      <c r="L10" s="125"/>
      <c r="M10" s="125">
        <v>138624</v>
      </c>
      <c r="N10" s="125"/>
      <c r="O10" s="125"/>
      <c r="P10" s="125"/>
      <c r="Q10" s="125"/>
      <c r="R10" s="125"/>
      <c r="S10" s="125"/>
      <c r="T10" s="125"/>
      <c r="U10" s="125"/>
      <c r="V10" s="125"/>
      <c r="W10" s="125"/>
      <c r="X10" s="125"/>
    </row>
    <row r="11" ht="20.25" customHeight="1" spans="1:24">
      <c r="A11" s="23" t="s">
        <v>70</v>
      </c>
      <c r="B11" s="23" t="s">
        <v>70</v>
      </c>
      <c r="C11" s="23" t="s">
        <v>205</v>
      </c>
      <c r="D11" s="23" t="s">
        <v>206</v>
      </c>
      <c r="E11" s="23" t="s">
        <v>102</v>
      </c>
      <c r="F11" s="23" t="s">
        <v>103</v>
      </c>
      <c r="G11" s="23" t="s">
        <v>209</v>
      </c>
      <c r="H11" s="23" t="s">
        <v>210</v>
      </c>
      <c r="I11" s="125">
        <v>192792</v>
      </c>
      <c r="J11" s="125">
        <v>192792</v>
      </c>
      <c r="K11" s="66"/>
      <c r="L11" s="66"/>
      <c r="M11" s="125">
        <v>192792</v>
      </c>
      <c r="N11" s="66"/>
      <c r="O11" s="125"/>
      <c r="P11" s="125"/>
      <c r="Q11" s="125"/>
      <c r="R11" s="125"/>
      <c r="S11" s="125"/>
      <c r="T11" s="125"/>
      <c r="U11" s="125"/>
      <c r="V11" s="125"/>
      <c r="W11" s="125"/>
      <c r="X11" s="125"/>
    </row>
    <row r="12" ht="20.25" customHeight="1" spans="1:24">
      <c r="A12" s="23" t="s">
        <v>70</v>
      </c>
      <c r="B12" s="23" t="s">
        <v>70</v>
      </c>
      <c r="C12" s="23" t="s">
        <v>205</v>
      </c>
      <c r="D12" s="23" t="s">
        <v>206</v>
      </c>
      <c r="E12" s="23" t="s">
        <v>102</v>
      </c>
      <c r="F12" s="23" t="s">
        <v>103</v>
      </c>
      <c r="G12" s="23" t="s">
        <v>211</v>
      </c>
      <c r="H12" s="23" t="s">
        <v>212</v>
      </c>
      <c r="I12" s="125">
        <v>12000</v>
      </c>
      <c r="J12" s="125">
        <v>12000</v>
      </c>
      <c r="K12" s="66"/>
      <c r="L12" s="66"/>
      <c r="M12" s="125">
        <v>12000</v>
      </c>
      <c r="N12" s="66"/>
      <c r="O12" s="125"/>
      <c r="P12" s="125"/>
      <c r="Q12" s="125"/>
      <c r="R12" s="125"/>
      <c r="S12" s="125"/>
      <c r="T12" s="125"/>
      <c r="U12" s="125"/>
      <c r="V12" s="125"/>
      <c r="W12" s="125"/>
      <c r="X12" s="125"/>
    </row>
    <row r="13" ht="20.25" customHeight="1" spans="1:24">
      <c r="A13" s="23" t="s">
        <v>70</v>
      </c>
      <c r="B13" s="23" t="s">
        <v>70</v>
      </c>
      <c r="C13" s="23" t="s">
        <v>213</v>
      </c>
      <c r="D13" s="23" t="s">
        <v>214</v>
      </c>
      <c r="E13" s="23" t="s">
        <v>121</v>
      </c>
      <c r="F13" s="23" t="s">
        <v>122</v>
      </c>
      <c r="G13" s="23" t="s">
        <v>215</v>
      </c>
      <c r="H13" s="23" t="s">
        <v>216</v>
      </c>
      <c r="I13" s="125">
        <v>65100</v>
      </c>
      <c r="J13" s="125">
        <v>65100</v>
      </c>
      <c r="K13" s="66"/>
      <c r="L13" s="66"/>
      <c r="M13" s="125">
        <v>65100</v>
      </c>
      <c r="N13" s="66"/>
      <c r="O13" s="125"/>
      <c r="P13" s="125"/>
      <c r="Q13" s="125"/>
      <c r="R13" s="125"/>
      <c r="S13" s="125"/>
      <c r="T13" s="125"/>
      <c r="U13" s="125"/>
      <c r="V13" s="125"/>
      <c r="W13" s="125"/>
      <c r="X13" s="125"/>
    </row>
    <row r="14" ht="20.25" customHeight="1" spans="1:24">
      <c r="A14" s="23" t="s">
        <v>70</v>
      </c>
      <c r="B14" s="23" t="s">
        <v>70</v>
      </c>
      <c r="C14" s="23" t="s">
        <v>213</v>
      </c>
      <c r="D14" s="23" t="s">
        <v>214</v>
      </c>
      <c r="E14" s="23" t="s">
        <v>127</v>
      </c>
      <c r="F14" s="23" t="s">
        <v>128</v>
      </c>
      <c r="G14" s="23" t="s">
        <v>217</v>
      </c>
      <c r="H14" s="23" t="s">
        <v>218</v>
      </c>
      <c r="I14" s="125">
        <v>32160</v>
      </c>
      <c r="J14" s="125">
        <v>32160</v>
      </c>
      <c r="K14" s="66"/>
      <c r="L14" s="66"/>
      <c r="M14" s="125">
        <v>32160</v>
      </c>
      <c r="N14" s="66"/>
      <c r="O14" s="125"/>
      <c r="P14" s="125"/>
      <c r="Q14" s="125"/>
      <c r="R14" s="125"/>
      <c r="S14" s="125"/>
      <c r="T14" s="125"/>
      <c r="U14" s="125"/>
      <c r="V14" s="125"/>
      <c r="W14" s="125"/>
      <c r="X14" s="125"/>
    </row>
    <row r="15" ht="20.25" customHeight="1" spans="1:24">
      <c r="A15" s="23" t="s">
        <v>70</v>
      </c>
      <c r="B15" s="23" t="s">
        <v>70</v>
      </c>
      <c r="C15" s="23" t="s">
        <v>213</v>
      </c>
      <c r="D15" s="23" t="s">
        <v>214</v>
      </c>
      <c r="E15" s="23" t="s">
        <v>129</v>
      </c>
      <c r="F15" s="23" t="s">
        <v>130</v>
      </c>
      <c r="G15" s="23" t="s">
        <v>219</v>
      </c>
      <c r="H15" s="23" t="s">
        <v>220</v>
      </c>
      <c r="I15" s="125">
        <v>53600</v>
      </c>
      <c r="J15" s="125">
        <v>53600</v>
      </c>
      <c r="K15" s="66"/>
      <c r="L15" s="66"/>
      <c r="M15" s="125">
        <v>53600</v>
      </c>
      <c r="N15" s="66"/>
      <c r="O15" s="125"/>
      <c r="P15" s="125"/>
      <c r="Q15" s="125"/>
      <c r="R15" s="125"/>
      <c r="S15" s="125"/>
      <c r="T15" s="125"/>
      <c r="U15" s="125"/>
      <c r="V15" s="125"/>
      <c r="W15" s="125"/>
      <c r="X15" s="125"/>
    </row>
    <row r="16" ht="20.25" customHeight="1" spans="1:24">
      <c r="A16" s="23" t="s">
        <v>70</v>
      </c>
      <c r="B16" s="23" t="s">
        <v>70</v>
      </c>
      <c r="C16" s="23" t="s">
        <v>213</v>
      </c>
      <c r="D16" s="23" t="s">
        <v>214</v>
      </c>
      <c r="E16" s="23" t="s">
        <v>131</v>
      </c>
      <c r="F16" s="23" t="s">
        <v>132</v>
      </c>
      <c r="G16" s="23" t="s">
        <v>221</v>
      </c>
      <c r="H16" s="23" t="s">
        <v>222</v>
      </c>
      <c r="I16" s="125">
        <v>4136</v>
      </c>
      <c r="J16" s="125">
        <v>4136</v>
      </c>
      <c r="K16" s="66"/>
      <c r="L16" s="66"/>
      <c r="M16" s="125">
        <v>4136</v>
      </c>
      <c r="N16" s="66"/>
      <c r="O16" s="125"/>
      <c r="P16" s="125"/>
      <c r="Q16" s="125"/>
      <c r="R16" s="125"/>
      <c r="S16" s="125"/>
      <c r="T16" s="125"/>
      <c r="U16" s="125"/>
      <c r="V16" s="125"/>
      <c r="W16" s="125"/>
      <c r="X16" s="125"/>
    </row>
    <row r="17" ht="20.25" customHeight="1" spans="1:24">
      <c r="A17" s="23" t="s">
        <v>70</v>
      </c>
      <c r="B17" s="23" t="s">
        <v>70</v>
      </c>
      <c r="C17" s="23" t="s">
        <v>213</v>
      </c>
      <c r="D17" s="23" t="s">
        <v>214</v>
      </c>
      <c r="E17" s="23" t="s">
        <v>131</v>
      </c>
      <c r="F17" s="23" t="s">
        <v>132</v>
      </c>
      <c r="G17" s="23" t="s">
        <v>221</v>
      </c>
      <c r="H17" s="23" t="s">
        <v>222</v>
      </c>
      <c r="I17" s="125">
        <v>732</v>
      </c>
      <c r="J17" s="125">
        <v>732</v>
      </c>
      <c r="K17" s="66"/>
      <c r="L17" s="66"/>
      <c r="M17" s="125">
        <v>732</v>
      </c>
      <c r="N17" s="66"/>
      <c r="O17" s="125"/>
      <c r="P17" s="125"/>
      <c r="Q17" s="125"/>
      <c r="R17" s="125"/>
      <c r="S17" s="125"/>
      <c r="T17" s="125"/>
      <c r="U17" s="125"/>
      <c r="V17" s="125"/>
      <c r="W17" s="125"/>
      <c r="X17" s="125"/>
    </row>
    <row r="18" ht="20.25" customHeight="1" spans="1:24">
      <c r="A18" s="23" t="s">
        <v>70</v>
      </c>
      <c r="B18" s="23" t="s">
        <v>70</v>
      </c>
      <c r="C18" s="23" t="s">
        <v>223</v>
      </c>
      <c r="D18" s="23" t="s">
        <v>138</v>
      </c>
      <c r="E18" s="23" t="s">
        <v>137</v>
      </c>
      <c r="F18" s="23" t="s">
        <v>138</v>
      </c>
      <c r="G18" s="23" t="s">
        <v>224</v>
      </c>
      <c r="H18" s="23" t="s">
        <v>138</v>
      </c>
      <c r="I18" s="125">
        <v>54876</v>
      </c>
      <c r="J18" s="125">
        <v>54876</v>
      </c>
      <c r="K18" s="66"/>
      <c r="L18" s="66"/>
      <c r="M18" s="125">
        <v>54876</v>
      </c>
      <c r="N18" s="66"/>
      <c r="O18" s="125"/>
      <c r="P18" s="125"/>
      <c r="Q18" s="125"/>
      <c r="R18" s="125"/>
      <c r="S18" s="125"/>
      <c r="T18" s="125"/>
      <c r="U18" s="125"/>
      <c r="V18" s="125"/>
      <c r="W18" s="125"/>
      <c r="X18" s="125"/>
    </row>
    <row r="19" ht="20.25" customHeight="1" spans="1:24">
      <c r="A19" s="23" t="s">
        <v>70</v>
      </c>
      <c r="B19" s="23" t="s">
        <v>70</v>
      </c>
      <c r="C19" s="23" t="s">
        <v>225</v>
      </c>
      <c r="D19" s="23" t="s">
        <v>226</v>
      </c>
      <c r="E19" s="23" t="s">
        <v>102</v>
      </c>
      <c r="F19" s="23" t="s">
        <v>103</v>
      </c>
      <c r="G19" s="23" t="s">
        <v>227</v>
      </c>
      <c r="H19" s="23" t="s">
        <v>228</v>
      </c>
      <c r="I19" s="125">
        <v>27000</v>
      </c>
      <c r="J19" s="125">
        <v>27000</v>
      </c>
      <c r="K19" s="66"/>
      <c r="L19" s="66"/>
      <c r="M19" s="125">
        <v>27000</v>
      </c>
      <c r="N19" s="66"/>
      <c r="O19" s="125"/>
      <c r="P19" s="125"/>
      <c r="Q19" s="125"/>
      <c r="R19" s="125"/>
      <c r="S19" s="125"/>
      <c r="T19" s="125"/>
      <c r="U19" s="125"/>
      <c r="V19" s="125"/>
      <c r="W19" s="125"/>
      <c r="X19" s="125"/>
    </row>
    <row r="20" ht="20.25" customHeight="1" spans="1:24">
      <c r="A20" s="23" t="s">
        <v>70</v>
      </c>
      <c r="B20" s="23" t="s">
        <v>70</v>
      </c>
      <c r="C20" s="23" t="s">
        <v>229</v>
      </c>
      <c r="D20" s="23" t="s">
        <v>230</v>
      </c>
      <c r="E20" s="23" t="s">
        <v>102</v>
      </c>
      <c r="F20" s="23" t="s">
        <v>103</v>
      </c>
      <c r="G20" s="23" t="s">
        <v>231</v>
      </c>
      <c r="H20" s="23" t="s">
        <v>230</v>
      </c>
      <c r="I20" s="125">
        <v>8188.32</v>
      </c>
      <c r="J20" s="125">
        <v>8188.32</v>
      </c>
      <c r="K20" s="66"/>
      <c r="L20" s="66"/>
      <c r="M20" s="125">
        <v>8188.32</v>
      </c>
      <c r="N20" s="66"/>
      <c r="O20" s="125"/>
      <c r="P20" s="125"/>
      <c r="Q20" s="125"/>
      <c r="R20" s="125"/>
      <c r="S20" s="125"/>
      <c r="T20" s="125"/>
      <c r="U20" s="125"/>
      <c r="V20" s="125"/>
      <c r="W20" s="125"/>
      <c r="X20" s="125"/>
    </row>
    <row r="21" ht="20.25" customHeight="1" spans="1:24">
      <c r="A21" s="23" t="s">
        <v>70</v>
      </c>
      <c r="B21" s="23" t="s">
        <v>70</v>
      </c>
      <c r="C21" s="23" t="s">
        <v>229</v>
      </c>
      <c r="D21" s="23" t="s">
        <v>230</v>
      </c>
      <c r="E21" s="23" t="s">
        <v>102</v>
      </c>
      <c r="F21" s="23" t="s">
        <v>103</v>
      </c>
      <c r="G21" s="23" t="s">
        <v>231</v>
      </c>
      <c r="H21" s="23" t="s">
        <v>230</v>
      </c>
      <c r="I21" s="125">
        <v>936</v>
      </c>
      <c r="J21" s="125">
        <v>936</v>
      </c>
      <c r="K21" s="66"/>
      <c r="L21" s="66"/>
      <c r="M21" s="125">
        <v>936</v>
      </c>
      <c r="N21" s="66"/>
      <c r="O21" s="125"/>
      <c r="P21" s="125"/>
      <c r="Q21" s="125"/>
      <c r="R21" s="125"/>
      <c r="S21" s="125"/>
      <c r="T21" s="125"/>
      <c r="U21" s="125"/>
      <c r="V21" s="125"/>
      <c r="W21" s="125"/>
      <c r="X21" s="125"/>
    </row>
    <row r="22" ht="20.25" customHeight="1" spans="1:24">
      <c r="A22" s="23" t="s">
        <v>70</v>
      </c>
      <c r="B22" s="23" t="s">
        <v>70</v>
      </c>
      <c r="C22" s="23" t="s">
        <v>232</v>
      </c>
      <c r="D22" s="23" t="s">
        <v>233</v>
      </c>
      <c r="E22" s="23" t="s">
        <v>102</v>
      </c>
      <c r="F22" s="23" t="s">
        <v>103</v>
      </c>
      <c r="G22" s="23" t="s">
        <v>234</v>
      </c>
      <c r="H22" s="23" t="s">
        <v>235</v>
      </c>
      <c r="I22" s="125">
        <v>9324</v>
      </c>
      <c r="J22" s="125">
        <v>9324</v>
      </c>
      <c r="K22" s="66"/>
      <c r="L22" s="66"/>
      <c r="M22" s="125">
        <v>9324</v>
      </c>
      <c r="N22" s="66"/>
      <c r="O22" s="125"/>
      <c r="P22" s="125"/>
      <c r="Q22" s="125"/>
      <c r="R22" s="125"/>
      <c r="S22" s="125"/>
      <c r="T22" s="125"/>
      <c r="U22" s="125"/>
      <c r="V22" s="125"/>
      <c r="W22" s="125"/>
      <c r="X22" s="125"/>
    </row>
    <row r="23" ht="20.25" customHeight="1" spans="1:24">
      <c r="A23" s="23" t="s">
        <v>70</v>
      </c>
      <c r="B23" s="23" t="s">
        <v>70</v>
      </c>
      <c r="C23" s="23" t="s">
        <v>232</v>
      </c>
      <c r="D23" s="23" t="s">
        <v>233</v>
      </c>
      <c r="E23" s="23" t="s">
        <v>119</v>
      </c>
      <c r="F23" s="23" t="s">
        <v>120</v>
      </c>
      <c r="G23" s="23" t="s">
        <v>234</v>
      </c>
      <c r="H23" s="23" t="s">
        <v>235</v>
      </c>
      <c r="I23" s="125">
        <v>3000</v>
      </c>
      <c r="J23" s="125">
        <v>3000</v>
      </c>
      <c r="K23" s="66"/>
      <c r="L23" s="66"/>
      <c r="M23" s="125">
        <v>3000</v>
      </c>
      <c r="N23" s="66"/>
      <c r="O23" s="125"/>
      <c r="P23" s="125"/>
      <c r="Q23" s="125"/>
      <c r="R23" s="125"/>
      <c r="S23" s="125"/>
      <c r="T23" s="125"/>
      <c r="U23" s="125"/>
      <c r="V23" s="125"/>
      <c r="W23" s="125"/>
      <c r="X23" s="125"/>
    </row>
    <row r="24" ht="20.25" customHeight="1" spans="1:24">
      <c r="A24" s="23" t="s">
        <v>70</v>
      </c>
      <c r="B24" s="23" t="s">
        <v>70</v>
      </c>
      <c r="C24" s="23" t="s">
        <v>232</v>
      </c>
      <c r="D24" s="23" t="s">
        <v>233</v>
      </c>
      <c r="E24" s="23" t="s">
        <v>102</v>
      </c>
      <c r="F24" s="23" t="s">
        <v>103</v>
      </c>
      <c r="G24" s="23" t="s">
        <v>236</v>
      </c>
      <c r="H24" s="23" t="s">
        <v>237</v>
      </c>
      <c r="I24" s="125">
        <v>1101</v>
      </c>
      <c r="J24" s="125">
        <v>1101</v>
      </c>
      <c r="K24" s="66"/>
      <c r="L24" s="66"/>
      <c r="M24" s="125">
        <v>1101</v>
      </c>
      <c r="N24" s="66"/>
      <c r="O24" s="125"/>
      <c r="P24" s="125"/>
      <c r="Q24" s="125"/>
      <c r="R24" s="125"/>
      <c r="S24" s="125"/>
      <c r="T24" s="125"/>
      <c r="U24" s="125"/>
      <c r="V24" s="125"/>
      <c r="W24" s="125"/>
      <c r="X24" s="125"/>
    </row>
    <row r="25" ht="20.25" customHeight="1" spans="1:24">
      <c r="A25" s="23" t="s">
        <v>70</v>
      </c>
      <c r="B25" s="23" t="s">
        <v>70</v>
      </c>
      <c r="C25" s="23" t="s">
        <v>232</v>
      </c>
      <c r="D25" s="23" t="s">
        <v>233</v>
      </c>
      <c r="E25" s="23" t="s">
        <v>102</v>
      </c>
      <c r="F25" s="23" t="s">
        <v>103</v>
      </c>
      <c r="G25" s="23" t="s">
        <v>238</v>
      </c>
      <c r="H25" s="23" t="s">
        <v>239</v>
      </c>
      <c r="I25" s="125">
        <v>1701</v>
      </c>
      <c r="J25" s="125">
        <v>1701</v>
      </c>
      <c r="K25" s="66"/>
      <c r="L25" s="66"/>
      <c r="M25" s="125">
        <v>1701</v>
      </c>
      <c r="N25" s="66"/>
      <c r="O25" s="125"/>
      <c r="P25" s="125"/>
      <c r="Q25" s="125"/>
      <c r="R25" s="125"/>
      <c r="S25" s="125"/>
      <c r="T25" s="125"/>
      <c r="U25" s="125"/>
      <c r="V25" s="125"/>
      <c r="W25" s="125"/>
      <c r="X25" s="125"/>
    </row>
    <row r="26" ht="20.25" customHeight="1" spans="1:24">
      <c r="A26" s="23" t="s">
        <v>70</v>
      </c>
      <c r="B26" s="23" t="s">
        <v>70</v>
      </c>
      <c r="C26" s="23" t="s">
        <v>232</v>
      </c>
      <c r="D26" s="23" t="s">
        <v>233</v>
      </c>
      <c r="E26" s="23" t="s">
        <v>102</v>
      </c>
      <c r="F26" s="23" t="s">
        <v>103</v>
      </c>
      <c r="G26" s="23" t="s">
        <v>240</v>
      </c>
      <c r="H26" s="23" t="s">
        <v>241</v>
      </c>
      <c r="I26" s="125">
        <v>1500</v>
      </c>
      <c r="J26" s="125">
        <v>1500</v>
      </c>
      <c r="K26" s="66"/>
      <c r="L26" s="66"/>
      <c r="M26" s="125">
        <v>1500</v>
      </c>
      <c r="N26" s="66"/>
      <c r="O26" s="125"/>
      <c r="P26" s="125"/>
      <c r="Q26" s="125"/>
      <c r="R26" s="125"/>
      <c r="S26" s="125"/>
      <c r="T26" s="125"/>
      <c r="U26" s="125"/>
      <c r="V26" s="125"/>
      <c r="W26" s="125"/>
      <c r="X26" s="125"/>
    </row>
    <row r="27" ht="20.25" customHeight="1" spans="1:24">
      <c r="A27" s="23" t="s">
        <v>70</v>
      </c>
      <c r="B27" s="23" t="s">
        <v>70</v>
      </c>
      <c r="C27" s="23" t="s">
        <v>232</v>
      </c>
      <c r="D27" s="23" t="s">
        <v>233</v>
      </c>
      <c r="E27" s="23" t="s">
        <v>102</v>
      </c>
      <c r="F27" s="23" t="s">
        <v>103</v>
      </c>
      <c r="G27" s="23" t="s">
        <v>242</v>
      </c>
      <c r="H27" s="23" t="s">
        <v>243</v>
      </c>
      <c r="I27" s="125">
        <v>1800</v>
      </c>
      <c r="J27" s="125">
        <v>1800</v>
      </c>
      <c r="K27" s="66"/>
      <c r="L27" s="66"/>
      <c r="M27" s="125">
        <v>1800</v>
      </c>
      <c r="N27" s="66"/>
      <c r="O27" s="125"/>
      <c r="P27" s="125"/>
      <c r="Q27" s="125"/>
      <c r="R27" s="125"/>
      <c r="S27" s="125"/>
      <c r="T27" s="125"/>
      <c r="U27" s="125"/>
      <c r="V27" s="125"/>
      <c r="W27" s="125"/>
      <c r="X27" s="125"/>
    </row>
    <row r="28" ht="20.25" customHeight="1" spans="1:24">
      <c r="A28" s="23" t="s">
        <v>70</v>
      </c>
      <c r="B28" s="23" t="s">
        <v>70</v>
      </c>
      <c r="C28" s="23" t="s">
        <v>232</v>
      </c>
      <c r="D28" s="23" t="s">
        <v>233</v>
      </c>
      <c r="E28" s="23" t="s">
        <v>102</v>
      </c>
      <c r="F28" s="23" t="s">
        <v>103</v>
      </c>
      <c r="G28" s="23" t="s">
        <v>244</v>
      </c>
      <c r="H28" s="23" t="s">
        <v>245</v>
      </c>
      <c r="I28" s="125">
        <v>2400</v>
      </c>
      <c r="J28" s="125">
        <v>2400</v>
      </c>
      <c r="K28" s="66"/>
      <c r="L28" s="66"/>
      <c r="M28" s="125">
        <v>2400</v>
      </c>
      <c r="N28" s="66"/>
      <c r="O28" s="125"/>
      <c r="P28" s="125"/>
      <c r="Q28" s="125"/>
      <c r="R28" s="125"/>
      <c r="S28" s="125"/>
      <c r="T28" s="125"/>
      <c r="U28" s="125"/>
      <c r="V28" s="125"/>
      <c r="W28" s="125"/>
      <c r="X28" s="125"/>
    </row>
    <row r="29" ht="20.25" customHeight="1" spans="1:24">
      <c r="A29" s="23" t="s">
        <v>70</v>
      </c>
      <c r="B29" s="23" t="s">
        <v>70</v>
      </c>
      <c r="C29" s="23" t="s">
        <v>232</v>
      </c>
      <c r="D29" s="23" t="s">
        <v>233</v>
      </c>
      <c r="E29" s="23" t="s">
        <v>102</v>
      </c>
      <c r="F29" s="23" t="s">
        <v>103</v>
      </c>
      <c r="G29" s="23" t="s">
        <v>246</v>
      </c>
      <c r="H29" s="23" t="s">
        <v>247</v>
      </c>
      <c r="I29" s="125">
        <v>3000</v>
      </c>
      <c r="J29" s="125">
        <v>3000</v>
      </c>
      <c r="K29" s="66"/>
      <c r="L29" s="66"/>
      <c r="M29" s="125">
        <v>3000</v>
      </c>
      <c r="N29" s="66"/>
      <c r="O29" s="125"/>
      <c r="P29" s="125"/>
      <c r="Q29" s="125"/>
      <c r="R29" s="125"/>
      <c r="S29" s="125"/>
      <c r="T29" s="125"/>
      <c r="U29" s="125"/>
      <c r="V29" s="125"/>
      <c r="W29" s="125"/>
      <c r="X29" s="125"/>
    </row>
    <row r="30" ht="20.25" customHeight="1" spans="1:24">
      <c r="A30" s="23" t="s">
        <v>70</v>
      </c>
      <c r="B30" s="23" t="s">
        <v>70</v>
      </c>
      <c r="C30" s="23" t="s">
        <v>232</v>
      </c>
      <c r="D30" s="23" t="s">
        <v>233</v>
      </c>
      <c r="E30" s="23" t="s">
        <v>113</v>
      </c>
      <c r="F30" s="23" t="s">
        <v>114</v>
      </c>
      <c r="G30" s="23" t="s">
        <v>248</v>
      </c>
      <c r="H30" s="23" t="s">
        <v>249</v>
      </c>
      <c r="I30" s="125">
        <v>900</v>
      </c>
      <c r="J30" s="125">
        <v>900</v>
      </c>
      <c r="K30" s="66"/>
      <c r="L30" s="66"/>
      <c r="M30" s="125">
        <v>900</v>
      </c>
      <c r="N30" s="66"/>
      <c r="O30" s="125"/>
      <c r="P30" s="125"/>
      <c r="Q30" s="125"/>
      <c r="R30" s="125"/>
      <c r="S30" s="125"/>
      <c r="T30" s="125"/>
      <c r="U30" s="125"/>
      <c r="V30" s="125"/>
      <c r="W30" s="125"/>
      <c r="X30" s="125"/>
    </row>
    <row r="31" ht="20.25" customHeight="1" spans="1:24">
      <c r="A31" s="23" t="s">
        <v>70</v>
      </c>
      <c r="B31" s="23" t="s">
        <v>70</v>
      </c>
      <c r="C31" s="23" t="s">
        <v>232</v>
      </c>
      <c r="D31" s="23" t="s">
        <v>233</v>
      </c>
      <c r="E31" s="23" t="s">
        <v>102</v>
      </c>
      <c r="F31" s="23" t="s">
        <v>103</v>
      </c>
      <c r="G31" s="23" t="s">
        <v>250</v>
      </c>
      <c r="H31" s="23" t="s">
        <v>251</v>
      </c>
      <c r="I31" s="125">
        <v>9000</v>
      </c>
      <c r="J31" s="125">
        <v>9000</v>
      </c>
      <c r="K31" s="66"/>
      <c r="L31" s="66"/>
      <c r="M31" s="125">
        <v>9000</v>
      </c>
      <c r="N31" s="66"/>
      <c r="O31" s="125"/>
      <c r="P31" s="125"/>
      <c r="Q31" s="125"/>
      <c r="R31" s="125"/>
      <c r="S31" s="125"/>
      <c r="T31" s="125"/>
      <c r="U31" s="125"/>
      <c r="V31" s="125"/>
      <c r="W31" s="125"/>
      <c r="X31" s="125"/>
    </row>
    <row r="32" ht="20.25" customHeight="1" spans="1:24">
      <c r="A32" s="23" t="s">
        <v>70</v>
      </c>
      <c r="B32" s="23" t="s">
        <v>70</v>
      </c>
      <c r="C32" s="23" t="s">
        <v>232</v>
      </c>
      <c r="D32" s="23" t="s">
        <v>233</v>
      </c>
      <c r="E32" s="23" t="s">
        <v>102</v>
      </c>
      <c r="F32" s="23" t="s">
        <v>103</v>
      </c>
      <c r="G32" s="23" t="s">
        <v>227</v>
      </c>
      <c r="H32" s="23" t="s">
        <v>228</v>
      </c>
      <c r="I32" s="125">
        <v>2700</v>
      </c>
      <c r="J32" s="125">
        <v>2700</v>
      </c>
      <c r="K32" s="66"/>
      <c r="L32" s="66"/>
      <c r="M32" s="125">
        <v>2700</v>
      </c>
      <c r="N32" s="66"/>
      <c r="O32" s="125"/>
      <c r="P32" s="125"/>
      <c r="Q32" s="125"/>
      <c r="R32" s="125"/>
      <c r="S32" s="125"/>
      <c r="T32" s="125"/>
      <c r="U32" s="125"/>
      <c r="V32" s="125"/>
      <c r="W32" s="125"/>
      <c r="X32" s="125"/>
    </row>
    <row r="33" ht="20.25" customHeight="1" spans="1:24">
      <c r="A33" s="23" t="s">
        <v>70</v>
      </c>
      <c r="B33" s="23" t="s">
        <v>70</v>
      </c>
      <c r="C33" s="23" t="s">
        <v>252</v>
      </c>
      <c r="D33" s="23" t="s">
        <v>253</v>
      </c>
      <c r="E33" s="23" t="s">
        <v>119</v>
      </c>
      <c r="F33" s="23" t="s">
        <v>120</v>
      </c>
      <c r="G33" s="23" t="s">
        <v>254</v>
      </c>
      <c r="H33" s="23" t="s">
        <v>255</v>
      </c>
      <c r="I33" s="125">
        <v>126000</v>
      </c>
      <c r="J33" s="125">
        <v>126000</v>
      </c>
      <c r="K33" s="66"/>
      <c r="L33" s="66"/>
      <c r="M33" s="125">
        <v>126000</v>
      </c>
      <c r="N33" s="66"/>
      <c r="O33" s="125"/>
      <c r="P33" s="125"/>
      <c r="Q33" s="125"/>
      <c r="R33" s="125"/>
      <c r="S33" s="125"/>
      <c r="T33" s="125"/>
      <c r="U33" s="125"/>
      <c r="V33" s="125"/>
      <c r="W33" s="125"/>
      <c r="X33" s="125"/>
    </row>
    <row r="34" ht="20.25" customHeight="1" spans="1:24">
      <c r="A34" s="23" t="s">
        <v>70</v>
      </c>
      <c r="B34" s="23" t="s">
        <v>70</v>
      </c>
      <c r="C34" s="23" t="s">
        <v>256</v>
      </c>
      <c r="D34" s="23" t="s">
        <v>257</v>
      </c>
      <c r="E34" s="23" t="s">
        <v>102</v>
      </c>
      <c r="F34" s="23" t="s">
        <v>103</v>
      </c>
      <c r="G34" s="23" t="s">
        <v>211</v>
      </c>
      <c r="H34" s="23" t="s">
        <v>212</v>
      </c>
      <c r="I34" s="125">
        <v>66000</v>
      </c>
      <c r="J34" s="125">
        <v>66000</v>
      </c>
      <c r="K34" s="66"/>
      <c r="L34" s="66"/>
      <c r="M34" s="125">
        <v>66000</v>
      </c>
      <c r="N34" s="66"/>
      <c r="O34" s="125"/>
      <c r="P34" s="125"/>
      <c r="Q34" s="125"/>
      <c r="R34" s="125"/>
      <c r="S34" s="125"/>
      <c r="T34" s="125"/>
      <c r="U34" s="125"/>
      <c r="V34" s="125"/>
      <c r="W34" s="125"/>
      <c r="X34" s="125"/>
    </row>
    <row r="35" ht="20.25" customHeight="1" spans="1:24">
      <c r="A35" s="23" t="s">
        <v>70</v>
      </c>
      <c r="B35" s="23" t="s">
        <v>70</v>
      </c>
      <c r="C35" s="23" t="s">
        <v>256</v>
      </c>
      <c r="D35" s="23" t="s">
        <v>257</v>
      </c>
      <c r="E35" s="23" t="s">
        <v>102</v>
      </c>
      <c r="F35" s="23" t="s">
        <v>103</v>
      </c>
      <c r="G35" s="23" t="s">
        <v>211</v>
      </c>
      <c r="H35" s="23" t="s">
        <v>212</v>
      </c>
      <c r="I35" s="125">
        <v>78000</v>
      </c>
      <c r="J35" s="125">
        <v>78000</v>
      </c>
      <c r="K35" s="66"/>
      <c r="L35" s="66"/>
      <c r="M35" s="125">
        <v>78000</v>
      </c>
      <c r="N35" s="66"/>
      <c r="O35" s="125"/>
      <c r="P35" s="125"/>
      <c r="Q35" s="125"/>
      <c r="R35" s="125"/>
      <c r="S35" s="125"/>
      <c r="T35" s="125"/>
      <c r="U35" s="125"/>
      <c r="V35" s="125"/>
      <c r="W35" s="125"/>
      <c r="X35" s="125"/>
    </row>
    <row r="36" ht="20.25" customHeight="1" spans="1:24">
      <c r="A36" s="23" t="s">
        <v>70</v>
      </c>
      <c r="B36" s="23" t="s">
        <v>70</v>
      </c>
      <c r="C36" s="23" t="s">
        <v>258</v>
      </c>
      <c r="D36" s="23" t="s">
        <v>259</v>
      </c>
      <c r="E36" s="23" t="s">
        <v>102</v>
      </c>
      <c r="F36" s="23" t="s">
        <v>103</v>
      </c>
      <c r="G36" s="23" t="s">
        <v>234</v>
      </c>
      <c r="H36" s="23" t="s">
        <v>235</v>
      </c>
      <c r="I36" s="125">
        <v>720</v>
      </c>
      <c r="J36" s="125">
        <v>720</v>
      </c>
      <c r="K36" s="66"/>
      <c r="L36" s="66"/>
      <c r="M36" s="125">
        <v>720</v>
      </c>
      <c r="N36" s="66"/>
      <c r="O36" s="125"/>
      <c r="P36" s="125"/>
      <c r="Q36" s="125"/>
      <c r="R36" s="125"/>
      <c r="S36" s="125"/>
      <c r="T36" s="125"/>
      <c r="U36" s="125"/>
      <c r="V36" s="125"/>
      <c r="W36" s="125"/>
      <c r="X36" s="125"/>
    </row>
    <row r="37" ht="20.25" customHeight="1" spans="1:24">
      <c r="A37" s="23" t="s">
        <v>70</v>
      </c>
      <c r="B37" s="23" t="s">
        <v>70</v>
      </c>
      <c r="C37" s="23" t="s">
        <v>258</v>
      </c>
      <c r="D37" s="23" t="s">
        <v>259</v>
      </c>
      <c r="E37" s="23" t="s">
        <v>102</v>
      </c>
      <c r="F37" s="23" t="s">
        <v>103</v>
      </c>
      <c r="G37" s="23" t="s">
        <v>234</v>
      </c>
      <c r="H37" s="23" t="s">
        <v>235</v>
      </c>
      <c r="I37" s="125">
        <v>1000</v>
      </c>
      <c r="J37" s="125">
        <v>1000</v>
      </c>
      <c r="K37" s="66"/>
      <c r="L37" s="66"/>
      <c r="M37" s="125">
        <v>1000</v>
      </c>
      <c r="N37" s="66"/>
      <c r="O37" s="125"/>
      <c r="P37" s="125"/>
      <c r="Q37" s="125"/>
      <c r="R37" s="125"/>
      <c r="S37" s="125"/>
      <c r="T37" s="125"/>
      <c r="U37" s="125"/>
      <c r="V37" s="125"/>
      <c r="W37" s="125"/>
      <c r="X37" s="125"/>
    </row>
    <row r="38" ht="20.25" customHeight="1" spans="1:24">
      <c r="A38" s="23" t="s">
        <v>70</v>
      </c>
      <c r="B38" s="23" t="s">
        <v>70</v>
      </c>
      <c r="C38" s="23" t="s">
        <v>258</v>
      </c>
      <c r="D38" s="23" t="s">
        <v>259</v>
      </c>
      <c r="E38" s="23" t="s">
        <v>102</v>
      </c>
      <c r="F38" s="23" t="s">
        <v>103</v>
      </c>
      <c r="G38" s="23" t="s">
        <v>250</v>
      </c>
      <c r="H38" s="23" t="s">
        <v>251</v>
      </c>
      <c r="I38" s="125">
        <v>2400</v>
      </c>
      <c r="J38" s="125">
        <v>2400</v>
      </c>
      <c r="K38" s="66"/>
      <c r="L38" s="66"/>
      <c r="M38" s="125">
        <v>2400</v>
      </c>
      <c r="N38" s="66"/>
      <c r="O38" s="125"/>
      <c r="P38" s="125"/>
      <c r="Q38" s="125"/>
      <c r="R38" s="125"/>
      <c r="S38" s="125"/>
      <c r="T38" s="125"/>
      <c r="U38" s="125"/>
      <c r="V38" s="125"/>
      <c r="W38" s="125"/>
      <c r="X38" s="125"/>
    </row>
    <row r="39" ht="20.25" customHeight="1" spans="1:24">
      <c r="A39" s="23" t="s">
        <v>70</v>
      </c>
      <c r="B39" s="23" t="s">
        <v>70</v>
      </c>
      <c r="C39" s="23" t="s">
        <v>260</v>
      </c>
      <c r="D39" s="23" t="s">
        <v>261</v>
      </c>
      <c r="E39" s="23" t="s">
        <v>102</v>
      </c>
      <c r="F39" s="23" t="s">
        <v>103</v>
      </c>
      <c r="G39" s="23" t="s">
        <v>262</v>
      </c>
      <c r="H39" s="23" t="s">
        <v>263</v>
      </c>
      <c r="I39" s="125">
        <v>12400</v>
      </c>
      <c r="J39" s="125">
        <v>12400</v>
      </c>
      <c r="K39" s="66"/>
      <c r="L39" s="66"/>
      <c r="M39" s="125">
        <v>12400</v>
      </c>
      <c r="N39" s="66"/>
      <c r="O39" s="125"/>
      <c r="P39" s="125"/>
      <c r="Q39" s="125"/>
      <c r="R39" s="125"/>
      <c r="S39" s="125"/>
      <c r="T39" s="125"/>
      <c r="U39" s="125"/>
      <c r="V39" s="125"/>
      <c r="W39" s="125"/>
      <c r="X39" s="125"/>
    </row>
    <row r="40" ht="20.25" customHeight="1" spans="1:24">
      <c r="A40" s="23" t="s">
        <v>70</v>
      </c>
      <c r="B40" s="23" t="s">
        <v>70</v>
      </c>
      <c r="C40" s="23" t="s">
        <v>260</v>
      </c>
      <c r="D40" s="23" t="s">
        <v>261</v>
      </c>
      <c r="E40" s="23" t="s">
        <v>102</v>
      </c>
      <c r="F40" s="23" t="s">
        <v>103</v>
      </c>
      <c r="G40" s="23" t="s">
        <v>262</v>
      </c>
      <c r="H40" s="23" t="s">
        <v>263</v>
      </c>
      <c r="I40" s="125">
        <v>2340</v>
      </c>
      <c r="J40" s="125">
        <v>2340</v>
      </c>
      <c r="K40" s="66"/>
      <c r="L40" s="66"/>
      <c r="M40" s="125">
        <v>2340</v>
      </c>
      <c r="N40" s="66"/>
      <c r="O40" s="125"/>
      <c r="P40" s="125"/>
      <c r="Q40" s="125"/>
      <c r="R40" s="125"/>
      <c r="S40" s="125"/>
      <c r="T40" s="125"/>
      <c r="U40" s="125"/>
      <c r="V40" s="125"/>
      <c r="W40" s="125"/>
      <c r="X40" s="125"/>
    </row>
    <row r="41" ht="20.25" customHeight="1" spans="1:24">
      <c r="A41" s="23" t="s">
        <v>70</v>
      </c>
      <c r="B41" s="23" t="s">
        <v>70</v>
      </c>
      <c r="C41" s="23" t="s">
        <v>260</v>
      </c>
      <c r="D41" s="23" t="s">
        <v>261</v>
      </c>
      <c r="E41" s="23" t="s">
        <v>102</v>
      </c>
      <c r="F41" s="23" t="s">
        <v>103</v>
      </c>
      <c r="G41" s="23" t="s">
        <v>262</v>
      </c>
      <c r="H41" s="23" t="s">
        <v>263</v>
      </c>
      <c r="I41" s="125">
        <v>46800</v>
      </c>
      <c r="J41" s="125">
        <v>46800</v>
      </c>
      <c r="K41" s="66"/>
      <c r="L41" s="66"/>
      <c r="M41" s="125">
        <v>46800</v>
      </c>
      <c r="N41" s="66"/>
      <c r="O41" s="125"/>
      <c r="P41" s="125"/>
      <c r="Q41" s="125"/>
      <c r="R41" s="125"/>
      <c r="S41" s="125"/>
      <c r="T41" s="125"/>
      <c r="U41" s="125"/>
      <c r="V41" s="125"/>
      <c r="W41" s="125"/>
      <c r="X41" s="125"/>
    </row>
    <row r="42" ht="17.25" customHeight="1" spans="1:24">
      <c r="A42" s="201" t="s">
        <v>177</v>
      </c>
      <c r="B42" s="202"/>
      <c r="C42" s="203"/>
      <c r="D42" s="203"/>
      <c r="E42" s="203"/>
      <c r="F42" s="203"/>
      <c r="G42" s="203"/>
      <c r="H42" s="204"/>
      <c r="I42" s="125">
        <v>962230.32</v>
      </c>
      <c r="J42" s="125">
        <v>962230.32</v>
      </c>
      <c r="K42" s="125"/>
      <c r="L42" s="125"/>
      <c r="M42" s="125">
        <v>962230.32</v>
      </c>
      <c r="N42" s="125"/>
      <c r="O42" s="125"/>
      <c r="P42" s="125"/>
      <c r="Q42" s="125"/>
      <c r="R42" s="125"/>
      <c r="S42" s="125"/>
      <c r="T42" s="125"/>
      <c r="U42" s="125"/>
      <c r="V42" s="125"/>
      <c r="W42" s="125"/>
      <c r="X42" s="125"/>
    </row>
  </sheetData>
  <mergeCells count="31">
    <mergeCell ref="A3:X3"/>
    <mergeCell ref="A4:H4"/>
    <mergeCell ref="I5:X5"/>
    <mergeCell ref="J6:N6"/>
    <mergeCell ref="O6:Q6"/>
    <mergeCell ref="S6:X6"/>
    <mergeCell ref="A42:H42"/>
    <mergeCell ref="A5:A8"/>
    <mergeCell ref="B5:B8"/>
    <mergeCell ref="C5:C8"/>
    <mergeCell ref="D5:D8"/>
    <mergeCell ref="E5:E8"/>
    <mergeCell ref="F5:F8"/>
    <mergeCell ref="G5:G8"/>
    <mergeCell ref="H5:H8"/>
    <mergeCell ref="I6:I8"/>
    <mergeCell ref="J7:J8"/>
    <mergeCell ref="K7:K8"/>
    <mergeCell ref="L7:L8"/>
    <mergeCell ref="M7:M8"/>
    <mergeCell ref="N7:N8"/>
    <mergeCell ref="O7:O8"/>
    <mergeCell ref="P7:P8"/>
    <mergeCell ref="Q7:Q8"/>
    <mergeCell ref="R6:R8"/>
    <mergeCell ref="S7:S8"/>
    <mergeCell ref="T7:T8"/>
    <mergeCell ref="U7:U8"/>
    <mergeCell ref="V7:V8"/>
    <mergeCell ref="W7:W8"/>
    <mergeCell ref="X7:X8"/>
  </mergeCells>
  <printOptions horizontalCentered="1"/>
  <pageMargins left="0.37" right="0.37" top="0.56" bottom="0.56" header="0.48" footer="0.48"/>
  <pageSetup paperSize="9" scale="28"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19"/>
  <sheetViews>
    <sheetView showZeros="0" workbookViewId="0">
      <pane ySplit="1" topLeftCell="A2" activePane="bottomLeft" state="frozen"/>
      <selection/>
      <selection pane="bottomLeft" activeCell="D25" sqref="D25"/>
    </sheetView>
  </sheetViews>
  <sheetFormatPr defaultColWidth="9.13333333333333" defaultRowHeight="14.25" customHeight="1"/>
  <cols>
    <col min="1" max="1" width="10.2916666666667" customWidth="1"/>
    <col min="2" max="2" width="13.425" customWidth="1"/>
    <col min="3" max="3" width="32.8583333333333" customWidth="1"/>
    <col min="4" max="4" width="23.8583333333333" customWidth="1"/>
    <col min="5" max="5" width="11.1333333333333" customWidth="1"/>
    <col min="6" max="6" width="17.7083333333333" customWidth="1"/>
    <col min="7" max="7" width="9.85833333333333" customWidth="1"/>
    <col min="8" max="8" width="17.7083333333333" customWidth="1"/>
    <col min="9" max="13" width="20" customWidth="1"/>
    <col min="14" max="14" width="12.2916666666667" customWidth="1"/>
    <col min="15" max="15" width="12.7" customWidth="1"/>
    <col min="16" max="16" width="11.1333333333333" customWidth="1"/>
    <col min="17" max="21" width="19.8583333333333" customWidth="1"/>
    <col min="22" max="22" width="20" customWidth="1"/>
    <col min="23" max="23" width="19.8583333333333" customWidth="1"/>
  </cols>
  <sheetData>
    <row r="1" customHeight="1" spans="1:23">
      <c r="A1" s="2"/>
      <c r="B1" s="2"/>
      <c r="C1" s="2"/>
      <c r="D1" s="2"/>
      <c r="E1" s="2"/>
      <c r="F1" s="2"/>
      <c r="G1" s="2"/>
      <c r="H1" s="2"/>
      <c r="I1" s="2"/>
      <c r="J1" s="2"/>
      <c r="K1" s="2"/>
      <c r="L1" s="2"/>
      <c r="M1" s="2"/>
      <c r="N1" s="2"/>
      <c r="O1" s="2"/>
      <c r="P1" s="2"/>
      <c r="Q1" s="2"/>
      <c r="R1" s="2"/>
      <c r="S1" s="2"/>
      <c r="T1" s="2"/>
      <c r="U1" s="2"/>
      <c r="V1" s="2"/>
      <c r="W1" s="2"/>
    </row>
    <row r="2" ht="13.5" customHeight="1" spans="2:23">
      <c r="B2" s="187"/>
      <c r="E2" s="48"/>
      <c r="F2" s="48"/>
      <c r="G2" s="48"/>
      <c r="H2" s="48"/>
      <c r="U2" s="187"/>
      <c r="W2" s="196" t="s">
        <v>264</v>
      </c>
    </row>
    <row r="3" ht="46.5" customHeight="1" spans="1:23">
      <c r="A3" s="50" t="str">
        <f>"2025"&amp;"年部门项目支出预算表"</f>
        <v>2025年部门项目支出预算表</v>
      </c>
      <c r="B3" s="50"/>
      <c r="C3" s="50"/>
      <c r="D3" s="50"/>
      <c r="E3" s="50"/>
      <c r="F3" s="50"/>
      <c r="G3" s="50"/>
      <c r="H3" s="50"/>
      <c r="I3" s="50"/>
      <c r="J3" s="50"/>
      <c r="K3" s="50"/>
      <c r="L3" s="50"/>
      <c r="M3" s="50"/>
      <c r="N3" s="50"/>
      <c r="O3" s="50"/>
      <c r="P3" s="50"/>
      <c r="Q3" s="50"/>
      <c r="R3" s="50"/>
      <c r="S3" s="50"/>
      <c r="T3" s="50"/>
      <c r="U3" s="50"/>
      <c r="V3" s="50"/>
      <c r="W3" s="50"/>
    </row>
    <row r="4" ht="13.5" customHeight="1" spans="1:23">
      <c r="A4" s="51" t="str">
        <f>"单位名称："&amp;"昆明市呈贡区工商业联合会"</f>
        <v>单位名称：昆明市呈贡区工商业联合会</v>
      </c>
      <c r="B4" s="52"/>
      <c r="C4" s="52"/>
      <c r="D4" s="52"/>
      <c r="E4" s="52"/>
      <c r="F4" s="52"/>
      <c r="G4" s="52"/>
      <c r="H4" s="52"/>
      <c r="I4" s="53"/>
      <c r="J4" s="53"/>
      <c r="K4" s="53"/>
      <c r="L4" s="53"/>
      <c r="M4" s="53"/>
      <c r="N4" s="53"/>
      <c r="O4" s="53"/>
      <c r="P4" s="53"/>
      <c r="Q4" s="53"/>
      <c r="U4" s="187"/>
      <c r="W4" s="170" t="s">
        <v>1</v>
      </c>
    </row>
    <row r="5" ht="21.75" customHeight="1" spans="1:23">
      <c r="A5" s="55" t="s">
        <v>265</v>
      </c>
      <c r="B5" s="56" t="s">
        <v>189</v>
      </c>
      <c r="C5" s="55" t="s">
        <v>190</v>
      </c>
      <c r="D5" s="55" t="s">
        <v>266</v>
      </c>
      <c r="E5" s="56" t="s">
        <v>191</v>
      </c>
      <c r="F5" s="56" t="s">
        <v>192</v>
      </c>
      <c r="G5" s="56" t="s">
        <v>267</v>
      </c>
      <c r="H5" s="56" t="s">
        <v>268</v>
      </c>
      <c r="I5" s="73" t="s">
        <v>55</v>
      </c>
      <c r="J5" s="14" t="s">
        <v>269</v>
      </c>
      <c r="K5" s="15"/>
      <c r="L5" s="15"/>
      <c r="M5" s="39"/>
      <c r="N5" s="14" t="s">
        <v>197</v>
      </c>
      <c r="O5" s="15"/>
      <c r="P5" s="39"/>
      <c r="Q5" s="56" t="s">
        <v>61</v>
      </c>
      <c r="R5" s="14" t="s">
        <v>62</v>
      </c>
      <c r="S5" s="15"/>
      <c r="T5" s="15"/>
      <c r="U5" s="15"/>
      <c r="V5" s="15"/>
      <c r="W5" s="39"/>
    </row>
    <row r="6" ht="21.75" customHeight="1" spans="1:23">
      <c r="A6" s="57"/>
      <c r="B6" s="74"/>
      <c r="C6" s="57"/>
      <c r="D6" s="57"/>
      <c r="E6" s="58"/>
      <c r="F6" s="58"/>
      <c r="G6" s="58"/>
      <c r="H6" s="58"/>
      <c r="I6" s="74"/>
      <c r="J6" s="191" t="s">
        <v>58</v>
      </c>
      <c r="K6" s="192"/>
      <c r="L6" s="56" t="s">
        <v>59</v>
      </c>
      <c r="M6" s="56" t="s">
        <v>60</v>
      </c>
      <c r="N6" s="56" t="s">
        <v>58</v>
      </c>
      <c r="O6" s="56" t="s">
        <v>59</v>
      </c>
      <c r="P6" s="56" t="s">
        <v>60</v>
      </c>
      <c r="Q6" s="58"/>
      <c r="R6" s="56" t="s">
        <v>57</v>
      </c>
      <c r="S6" s="56" t="s">
        <v>64</v>
      </c>
      <c r="T6" s="56" t="s">
        <v>203</v>
      </c>
      <c r="U6" s="56" t="s">
        <v>66</v>
      </c>
      <c r="V6" s="56" t="s">
        <v>67</v>
      </c>
      <c r="W6" s="56" t="s">
        <v>68</v>
      </c>
    </row>
    <row r="7" ht="21" customHeight="1" spans="1:23">
      <c r="A7" s="74"/>
      <c r="B7" s="74"/>
      <c r="C7" s="74"/>
      <c r="D7" s="74"/>
      <c r="E7" s="74"/>
      <c r="F7" s="74"/>
      <c r="G7" s="74"/>
      <c r="H7" s="74"/>
      <c r="I7" s="74"/>
      <c r="J7" s="193" t="s">
        <v>57</v>
      </c>
      <c r="K7" s="194"/>
      <c r="L7" s="74"/>
      <c r="M7" s="74"/>
      <c r="N7" s="74"/>
      <c r="O7" s="74"/>
      <c r="P7" s="74"/>
      <c r="Q7" s="74"/>
      <c r="R7" s="74"/>
      <c r="S7" s="74"/>
      <c r="T7" s="74"/>
      <c r="U7" s="74"/>
      <c r="V7" s="74"/>
      <c r="W7" s="74"/>
    </row>
    <row r="8" ht="39.75" customHeight="1" spans="1:23">
      <c r="A8" s="60"/>
      <c r="B8" s="62"/>
      <c r="C8" s="60"/>
      <c r="D8" s="60"/>
      <c r="E8" s="61"/>
      <c r="F8" s="61"/>
      <c r="G8" s="61"/>
      <c r="H8" s="61"/>
      <c r="I8" s="62"/>
      <c r="J8" s="19" t="s">
        <v>57</v>
      </c>
      <c r="K8" s="19" t="s">
        <v>270</v>
      </c>
      <c r="L8" s="61"/>
      <c r="M8" s="61"/>
      <c r="N8" s="61"/>
      <c r="O8" s="61"/>
      <c r="P8" s="61"/>
      <c r="Q8" s="61"/>
      <c r="R8" s="61"/>
      <c r="S8" s="61"/>
      <c r="T8" s="61"/>
      <c r="U8" s="62"/>
      <c r="V8" s="61"/>
      <c r="W8" s="61"/>
    </row>
    <row r="9" ht="15" customHeight="1" spans="1:23">
      <c r="A9" s="63">
        <v>1</v>
      </c>
      <c r="B9" s="63">
        <v>2</v>
      </c>
      <c r="C9" s="63">
        <v>3</v>
      </c>
      <c r="D9" s="63">
        <v>4</v>
      </c>
      <c r="E9" s="63">
        <v>5</v>
      </c>
      <c r="F9" s="63">
        <v>6</v>
      </c>
      <c r="G9" s="63">
        <v>7</v>
      </c>
      <c r="H9" s="63">
        <v>8</v>
      </c>
      <c r="I9" s="63">
        <v>9</v>
      </c>
      <c r="J9" s="63">
        <v>10</v>
      </c>
      <c r="K9" s="63">
        <v>11</v>
      </c>
      <c r="L9" s="80">
        <v>12</v>
      </c>
      <c r="M9" s="80">
        <v>13</v>
      </c>
      <c r="N9" s="80">
        <v>14</v>
      </c>
      <c r="O9" s="80">
        <v>15</v>
      </c>
      <c r="P9" s="80">
        <v>16</v>
      </c>
      <c r="Q9" s="80">
        <v>17</v>
      </c>
      <c r="R9" s="80">
        <v>18</v>
      </c>
      <c r="S9" s="80">
        <v>19</v>
      </c>
      <c r="T9" s="80">
        <v>20</v>
      </c>
      <c r="U9" s="63">
        <v>21</v>
      </c>
      <c r="V9" s="80">
        <v>22</v>
      </c>
      <c r="W9" s="63">
        <v>23</v>
      </c>
    </row>
    <row r="10" ht="30" customHeight="1" spans="1:23">
      <c r="A10" s="42" t="s">
        <v>271</v>
      </c>
      <c r="B10" s="42" t="s">
        <v>272</v>
      </c>
      <c r="C10" s="42" t="s">
        <v>273</v>
      </c>
      <c r="D10" s="42" t="s">
        <v>70</v>
      </c>
      <c r="E10" s="42" t="s">
        <v>104</v>
      </c>
      <c r="F10" s="42" t="s">
        <v>105</v>
      </c>
      <c r="G10" s="42" t="s">
        <v>274</v>
      </c>
      <c r="H10" s="42" t="s">
        <v>275</v>
      </c>
      <c r="I10" s="125">
        <v>10000</v>
      </c>
      <c r="J10" s="125">
        <v>10000</v>
      </c>
      <c r="K10" s="125">
        <v>10000</v>
      </c>
      <c r="L10" s="125"/>
      <c r="M10" s="125"/>
      <c r="N10" s="125"/>
      <c r="O10" s="125"/>
      <c r="P10" s="125"/>
      <c r="Q10" s="125"/>
      <c r="R10" s="125"/>
      <c r="S10" s="125"/>
      <c r="T10" s="125"/>
      <c r="U10" s="125"/>
      <c r="V10" s="125"/>
      <c r="W10" s="125"/>
    </row>
    <row r="11" ht="30" customHeight="1" spans="1:23">
      <c r="A11" s="42" t="s">
        <v>271</v>
      </c>
      <c r="B11" s="42" t="s">
        <v>276</v>
      </c>
      <c r="C11" s="42" t="s">
        <v>277</v>
      </c>
      <c r="D11" s="42" t="s">
        <v>70</v>
      </c>
      <c r="E11" s="42" t="s">
        <v>104</v>
      </c>
      <c r="F11" s="42" t="s">
        <v>105</v>
      </c>
      <c r="G11" s="42" t="s">
        <v>248</v>
      </c>
      <c r="H11" s="42" t="s">
        <v>249</v>
      </c>
      <c r="I11" s="125">
        <v>120500</v>
      </c>
      <c r="J11" s="125">
        <v>120500</v>
      </c>
      <c r="K11" s="125">
        <v>120500</v>
      </c>
      <c r="L11" s="125"/>
      <c r="M11" s="125"/>
      <c r="N11" s="125"/>
      <c r="O11" s="125"/>
      <c r="P11" s="125"/>
      <c r="Q11" s="125"/>
      <c r="R11" s="125"/>
      <c r="S11" s="125"/>
      <c r="T11" s="125"/>
      <c r="U11" s="125"/>
      <c r="V11" s="125"/>
      <c r="W11" s="125"/>
    </row>
    <row r="12" ht="30" customHeight="1" spans="1:23">
      <c r="A12" s="42" t="s">
        <v>271</v>
      </c>
      <c r="B12" s="42" t="s">
        <v>278</v>
      </c>
      <c r="C12" s="42" t="s">
        <v>279</v>
      </c>
      <c r="D12" s="42" t="s">
        <v>70</v>
      </c>
      <c r="E12" s="42" t="s">
        <v>104</v>
      </c>
      <c r="F12" s="42" t="s">
        <v>105</v>
      </c>
      <c r="G12" s="42" t="s">
        <v>234</v>
      </c>
      <c r="H12" s="42" t="s">
        <v>235</v>
      </c>
      <c r="I12" s="125">
        <v>30000</v>
      </c>
      <c r="J12" s="125">
        <v>30000</v>
      </c>
      <c r="K12" s="125">
        <v>30000</v>
      </c>
      <c r="L12" s="125"/>
      <c r="M12" s="125"/>
      <c r="N12" s="125"/>
      <c r="O12" s="125"/>
      <c r="P12" s="125"/>
      <c r="Q12" s="125"/>
      <c r="R12" s="125"/>
      <c r="S12" s="125"/>
      <c r="T12" s="125"/>
      <c r="U12" s="125"/>
      <c r="V12" s="125"/>
      <c r="W12" s="125"/>
    </row>
    <row r="13" ht="30" customHeight="1" spans="1:23">
      <c r="A13" s="42" t="s">
        <v>271</v>
      </c>
      <c r="B13" s="42" t="s">
        <v>280</v>
      </c>
      <c r="C13" s="42" t="s">
        <v>281</v>
      </c>
      <c r="D13" s="42" t="s">
        <v>70</v>
      </c>
      <c r="E13" s="42" t="s">
        <v>104</v>
      </c>
      <c r="F13" s="42" t="s">
        <v>105</v>
      </c>
      <c r="G13" s="42" t="s">
        <v>234</v>
      </c>
      <c r="H13" s="42" t="s">
        <v>235</v>
      </c>
      <c r="I13" s="125">
        <v>5000</v>
      </c>
      <c r="J13" s="125">
        <v>5000</v>
      </c>
      <c r="K13" s="125">
        <v>5000</v>
      </c>
      <c r="L13" s="125"/>
      <c r="M13" s="125"/>
      <c r="N13" s="125"/>
      <c r="O13" s="125"/>
      <c r="P13" s="125"/>
      <c r="Q13" s="125"/>
      <c r="R13" s="125"/>
      <c r="S13" s="125"/>
      <c r="T13" s="125"/>
      <c r="U13" s="125"/>
      <c r="V13" s="125"/>
      <c r="W13" s="125"/>
    </row>
    <row r="14" ht="30" customHeight="1" spans="1:23">
      <c r="A14" s="42" t="s">
        <v>271</v>
      </c>
      <c r="B14" s="42" t="s">
        <v>282</v>
      </c>
      <c r="C14" s="42" t="s">
        <v>283</v>
      </c>
      <c r="D14" s="42" t="s">
        <v>70</v>
      </c>
      <c r="E14" s="42" t="s">
        <v>108</v>
      </c>
      <c r="F14" s="42" t="s">
        <v>107</v>
      </c>
      <c r="G14" s="42" t="s">
        <v>234</v>
      </c>
      <c r="H14" s="42" t="s">
        <v>235</v>
      </c>
      <c r="I14" s="125">
        <v>24600</v>
      </c>
      <c r="J14" s="125">
        <v>24600</v>
      </c>
      <c r="K14" s="125">
        <v>24600</v>
      </c>
      <c r="L14" s="125"/>
      <c r="M14" s="125"/>
      <c r="N14" s="125"/>
      <c r="O14" s="125"/>
      <c r="P14" s="125"/>
      <c r="Q14" s="125"/>
      <c r="R14" s="125"/>
      <c r="S14" s="125"/>
      <c r="T14" s="125"/>
      <c r="U14" s="125"/>
      <c r="V14" s="125"/>
      <c r="W14" s="125"/>
    </row>
    <row r="15" ht="30" customHeight="1" spans="1:23">
      <c r="A15" s="42" t="s">
        <v>271</v>
      </c>
      <c r="B15" s="42" t="s">
        <v>284</v>
      </c>
      <c r="C15" s="42" t="s">
        <v>285</v>
      </c>
      <c r="D15" s="42" t="s">
        <v>70</v>
      </c>
      <c r="E15" s="42" t="s">
        <v>104</v>
      </c>
      <c r="F15" s="42" t="s">
        <v>105</v>
      </c>
      <c r="G15" s="42" t="s">
        <v>234</v>
      </c>
      <c r="H15" s="42" t="s">
        <v>235</v>
      </c>
      <c r="I15" s="125">
        <v>80000</v>
      </c>
      <c r="J15" s="125">
        <v>80000</v>
      </c>
      <c r="K15" s="125">
        <v>80000</v>
      </c>
      <c r="L15" s="125"/>
      <c r="M15" s="125"/>
      <c r="N15" s="125"/>
      <c r="O15" s="125"/>
      <c r="P15" s="125"/>
      <c r="Q15" s="125"/>
      <c r="R15" s="125"/>
      <c r="S15" s="125"/>
      <c r="T15" s="125"/>
      <c r="U15" s="125"/>
      <c r="V15" s="125"/>
      <c r="W15" s="125"/>
    </row>
    <row r="16" ht="30" customHeight="1" spans="1:23">
      <c r="A16" s="42" t="s">
        <v>271</v>
      </c>
      <c r="B16" s="42" t="s">
        <v>284</v>
      </c>
      <c r="C16" s="42" t="s">
        <v>285</v>
      </c>
      <c r="D16" s="42" t="s">
        <v>70</v>
      </c>
      <c r="E16" s="42" t="s">
        <v>104</v>
      </c>
      <c r="F16" s="42" t="s">
        <v>105</v>
      </c>
      <c r="G16" s="42" t="s">
        <v>244</v>
      </c>
      <c r="H16" s="42" t="s">
        <v>245</v>
      </c>
      <c r="I16" s="125">
        <v>20000</v>
      </c>
      <c r="J16" s="125">
        <v>20000</v>
      </c>
      <c r="K16" s="125">
        <v>20000</v>
      </c>
      <c r="L16" s="125"/>
      <c r="M16" s="125"/>
      <c r="N16" s="125"/>
      <c r="O16" s="125"/>
      <c r="P16" s="125"/>
      <c r="Q16" s="125"/>
      <c r="R16" s="125"/>
      <c r="S16" s="125"/>
      <c r="T16" s="125"/>
      <c r="U16" s="125"/>
      <c r="V16" s="125"/>
      <c r="W16" s="125"/>
    </row>
    <row r="17" ht="30" customHeight="1" spans="1:23">
      <c r="A17" s="111" t="s">
        <v>271</v>
      </c>
      <c r="B17" s="111" t="s">
        <v>286</v>
      </c>
      <c r="C17" s="111" t="s">
        <v>287</v>
      </c>
      <c r="D17" s="111" t="s">
        <v>70</v>
      </c>
      <c r="E17" s="111" t="s">
        <v>104</v>
      </c>
      <c r="F17" s="111" t="s">
        <v>105</v>
      </c>
      <c r="G17" s="111" t="s">
        <v>288</v>
      </c>
      <c r="H17" s="111" t="s">
        <v>289</v>
      </c>
      <c r="I17" s="124">
        <v>9900</v>
      </c>
      <c r="J17" s="124">
        <v>9900</v>
      </c>
      <c r="K17" s="124">
        <v>9900</v>
      </c>
      <c r="L17" s="125"/>
      <c r="M17" s="125"/>
      <c r="N17" s="125"/>
      <c r="O17" s="125"/>
      <c r="P17" s="125"/>
      <c r="Q17" s="125"/>
      <c r="R17" s="125"/>
      <c r="S17" s="125"/>
      <c r="T17" s="125"/>
      <c r="U17" s="125"/>
      <c r="V17" s="125"/>
      <c r="W17" s="125"/>
    </row>
    <row r="18" s="183" customFormat="1" ht="30" customHeight="1" spans="1:23">
      <c r="A18" s="126" t="s">
        <v>271</v>
      </c>
      <c r="B18" s="188" t="s">
        <v>290</v>
      </c>
      <c r="C18" s="113" t="s">
        <v>291</v>
      </c>
      <c r="D18" s="126" t="s">
        <v>70</v>
      </c>
      <c r="E18" s="126" t="s">
        <v>104</v>
      </c>
      <c r="F18" s="126" t="s">
        <v>105</v>
      </c>
      <c r="G18" s="126" t="s">
        <v>234</v>
      </c>
      <c r="H18" s="126" t="s">
        <v>235</v>
      </c>
      <c r="I18" s="127">
        <v>2700</v>
      </c>
      <c r="J18" s="127">
        <v>2700</v>
      </c>
      <c r="K18" s="127">
        <v>2700</v>
      </c>
      <c r="L18" s="128"/>
      <c r="M18" s="125"/>
      <c r="N18" s="125"/>
      <c r="O18" s="125"/>
      <c r="P18" s="125"/>
      <c r="Q18" s="125"/>
      <c r="R18" s="125"/>
      <c r="S18" s="125"/>
      <c r="T18" s="125"/>
      <c r="U18" s="125"/>
      <c r="V18" s="125"/>
      <c r="W18" s="125"/>
    </row>
    <row r="19" ht="18.75" customHeight="1" spans="1:23">
      <c r="A19" s="189" t="s">
        <v>177</v>
      </c>
      <c r="B19" s="166"/>
      <c r="C19" s="166"/>
      <c r="D19" s="166"/>
      <c r="E19" s="166"/>
      <c r="F19" s="166"/>
      <c r="G19" s="166"/>
      <c r="H19" s="190"/>
      <c r="I19" s="195">
        <f>SUM(I10:I18)</f>
        <v>302700</v>
      </c>
      <c r="J19" s="195">
        <f>SUM(J10:J18)</f>
        <v>302700</v>
      </c>
      <c r="K19" s="195">
        <f>SUM(K10:K18)</f>
        <v>302700</v>
      </c>
      <c r="L19" s="125"/>
      <c r="M19" s="125"/>
      <c r="N19" s="125"/>
      <c r="O19" s="125"/>
      <c r="P19" s="125"/>
      <c r="Q19" s="125"/>
      <c r="R19" s="125"/>
      <c r="S19" s="125"/>
      <c r="T19" s="125"/>
      <c r="U19" s="125"/>
      <c r="V19" s="125"/>
      <c r="W19" s="125"/>
    </row>
  </sheetData>
  <mergeCells count="28">
    <mergeCell ref="A3:W3"/>
    <mergeCell ref="A4:H4"/>
    <mergeCell ref="J5:M5"/>
    <mergeCell ref="N5:P5"/>
    <mergeCell ref="R5:W5"/>
    <mergeCell ref="A19:H19"/>
    <mergeCell ref="A5:A8"/>
    <mergeCell ref="B5:B8"/>
    <mergeCell ref="C5:C8"/>
    <mergeCell ref="D5:D8"/>
    <mergeCell ref="E5:E8"/>
    <mergeCell ref="F5:F8"/>
    <mergeCell ref="G5:G8"/>
    <mergeCell ref="H5:H8"/>
    <mergeCell ref="I5:I8"/>
    <mergeCell ref="L6:L8"/>
    <mergeCell ref="M6:M8"/>
    <mergeCell ref="N6:N8"/>
    <mergeCell ref="O6:O8"/>
    <mergeCell ref="P6:P8"/>
    <mergeCell ref="Q5:Q8"/>
    <mergeCell ref="R6:R8"/>
    <mergeCell ref="S6:S8"/>
    <mergeCell ref="T6:T8"/>
    <mergeCell ref="U6:U8"/>
    <mergeCell ref="V6:V8"/>
    <mergeCell ref="W6:W8"/>
    <mergeCell ref="J6:K7"/>
  </mergeCells>
  <printOptions horizontalCentered="1"/>
  <pageMargins left="0.37" right="0.37" top="0.56" bottom="0.56" header="0.48" footer="0.48"/>
  <pageSetup paperSize="9" scale="33"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J52"/>
  <sheetViews>
    <sheetView showZeros="0" workbookViewId="0">
      <pane ySplit="1" topLeftCell="A2" activePane="bottomLeft" state="frozen"/>
      <selection/>
      <selection pane="bottomLeft" activeCell="A48" sqref="A48:A52"/>
    </sheetView>
  </sheetViews>
  <sheetFormatPr defaultColWidth="9.13333333333333" defaultRowHeight="12" customHeight="1"/>
  <cols>
    <col min="1" max="1" width="34.2916666666667" customWidth="1"/>
    <col min="2" max="2" width="29" customWidth="1"/>
    <col min="3" max="5" width="23.575" customWidth="1"/>
    <col min="6" max="6" width="11.2916666666667" customWidth="1"/>
    <col min="7" max="7" width="25.1333333333333" customWidth="1"/>
    <col min="8" max="8" width="15.575" customWidth="1"/>
    <col min="9" max="9" width="13.425" customWidth="1"/>
    <col min="10" max="10" width="18.8583333333333" customWidth="1"/>
  </cols>
  <sheetData>
    <row r="1" customHeight="1" spans="1:10">
      <c r="A1" s="2"/>
      <c r="B1" s="2"/>
      <c r="C1" s="2"/>
      <c r="D1" s="2"/>
      <c r="E1" s="2"/>
      <c r="F1" s="2"/>
      <c r="G1" s="2"/>
      <c r="H1" s="2"/>
      <c r="I1" s="2"/>
      <c r="J1" s="2"/>
    </row>
    <row r="2" ht="18" customHeight="1" spans="10:10">
      <c r="J2" s="49" t="s">
        <v>292</v>
      </c>
    </row>
    <row r="3" ht="39.75" customHeight="1" spans="1:10">
      <c r="A3" s="108" t="str">
        <f>"2025"&amp;"年部门项目支出绩效目标表"</f>
        <v>2025年部门项目支出绩效目标表</v>
      </c>
      <c r="B3" s="50"/>
      <c r="C3" s="50"/>
      <c r="D3" s="50"/>
      <c r="E3" s="50"/>
      <c r="F3" s="109"/>
      <c r="G3" s="50"/>
      <c r="H3" s="109"/>
      <c r="I3" s="109"/>
      <c r="J3" s="50"/>
    </row>
    <row r="4" ht="17.25" customHeight="1" spans="1:1">
      <c r="A4" s="51" t="str">
        <f>"单位名称："&amp;"昆明市呈贡区工商业联合会"</f>
        <v>单位名称：昆明市呈贡区工商业联合会</v>
      </c>
    </row>
    <row r="5" ht="44.25" customHeight="1" spans="1:10">
      <c r="A5" s="19" t="s">
        <v>190</v>
      </c>
      <c r="B5" s="19" t="s">
        <v>293</v>
      </c>
      <c r="C5" s="19" t="s">
        <v>294</v>
      </c>
      <c r="D5" s="19" t="s">
        <v>295</v>
      </c>
      <c r="E5" s="19" t="s">
        <v>296</v>
      </c>
      <c r="F5" s="110" t="s">
        <v>297</v>
      </c>
      <c r="G5" s="19" t="s">
        <v>298</v>
      </c>
      <c r="H5" s="110" t="s">
        <v>299</v>
      </c>
      <c r="I5" s="110" t="s">
        <v>300</v>
      </c>
      <c r="J5" s="19" t="s">
        <v>301</v>
      </c>
    </row>
    <row r="6" ht="18.75" customHeight="1" spans="1:10">
      <c r="A6" s="184">
        <v>1</v>
      </c>
      <c r="B6" s="184">
        <v>2</v>
      </c>
      <c r="C6" s="184">
        <v>3</v>
      </c>
      <c r="D6" s="184">
        <v>4</v>
      </c>
      <c r="E6" s="184">
        <v>5</v>
      </c>
      <c r="F6" s="80">
        <v>6</v>
      </c>
      <c r="G6" s="184">
        <v>7</v>
      </c>
      <c r="H6" s="80">
        <v>8</v>
      </c>
      <c r="I6" s="80">
        <v>9</v>
      </c>
      <c r="J6" s="184">
        <v>10</v>
      </c>
    </row>
    <row r="7" ht="42" customHeight="1" spans="1:10">
      <c r="A7" s="20" t="s">
        <v>70</v>
      </c>
      <c r="B7" s="42"/>
      <c r="C7" s="42"/>
      <c r="D7" s="42"/>
      <c r="E7" s="35"/>
      <c r="F7" s="112"/>
      <c r="G7" s="35"/>
      <c r="H7" s="112"/>
      <c r="I7" s="112"/>
      <c r="J7" s="35"/>
    </row>
    <row r="8" ht="42" customHeight="1" spans="1:10">
      <c r="A8" s="185" t="s">
        <v>70</v>
      </c>
      <c r="B8" s="34"/>
      <c r="C8" s="34"/>
      <c r="D8" s="34"/>
      <c r="E8" s="20"/>
      <c r="F8" s="34"/>
      <c r="G8" s="20"/>
      <c r="H8" s="34"/>
      <c r="I8" s="34"/>
      <c r="J8" s="20"/>
    </row>
    <row r="9" ht="42" customHeight="1" spans="1:10">
      <c r="A9" s="186" t="s">
        <v>287</v>
      </c>
      <c r="B9" s="34" t="s">
        <v>302</v>
      </c>
      <c r="C9" s="34" t="s">
        <v>303</v>
      </c>
      <c r="D9" s="34" t="s">
        <v>304</v>
      </c>
      <c r="E9" s="20" t="s">
        <v>305</v>
      </c>
      <c r="F9" s="34" t="s">
        <v>306</v>
      </c>
      <c r="G9" s="20" t="s">
        <v>307</v>
      </c>
      <c r="H9" s="34" t="s">
        <v>308</v>
      </c>
      <c r="I9" s="34" t="s">
        <v>309</v>
      </c>
      <c r="J9" s="20" t="s">
        <v>310</v>
      </c>
    </row>
    <row r="10" ht="42" customHeight="1" spans="1:10">
      <c r="A10" s="186" t="s">
        <v>287</v>
      </c>
      <c r="B10" s="34" t="s">
        <v>302</v>
      </c>
      <c r="C10" s="34" t="s">
        <v>303</v>
      </c>
      <c r="D10" s="34" t="s">
        <v>304</v>
      </c>
      <c r="E10" s="20" t="s">
        <v>311</v>
      </c>
      <c r="F10" s="34" t="s">
        <v>312</v>
      </c>
      <c r="G10" s="20" t="s">
        <v>313</v>
      </c>
      <c r="H10" s="34" t="s">
        <v>308</v>
      </c>
      <c r="I10" s="34" t="s">
        <v>309</v>
      </c>
      <c r="J10" s="20" t="s">
        <v>314</v>
      </c>
    </row>
    <row r="11" ht="42" customHeight="1" spans="1:10">
      <c r="A11" s="186" t="s">
        <v>287</v>
      </c>
      <c r="B11" s="34" t="s">
        <v>302</v>
      </c>
      <c r="C11" s="34" t="s">
        <v>303</v>
      </c>
      <c r="D11" s="34" t="s">
        <v>315</v>
      </c>
      <c r="E11" s="20" t="s">
        <v>316</v>
      </c>
      <c r="F11" s="34" t="s">
        <v>312</v>
      </c>
      <c r="G11" s="20" t="s">
        <v>313</v>
      </c>
      <c r="H11" s="34" t="s">
        <v>308</v>
      </c>
      <c r="I11" s="34" t="s">
        <v>309</v>
      </c>
      <c r="J11" s="20" t="s">
        <v>317</v>
      </c>
    </row>
    <row r="12" ht="42" customHeight="1" spans="1:10">
      <c r="A12" s="186" t="s">
        <v>287</v>
      </c>
      <c r="B12" s="34" t="s">
        <v>302</v>
      </c>
      <c r="C12" s="34" t="s">
        <v>303</v>
      </c>
      <c r="D12" s="34" t="s">
        <v>318</v>
      </c>
      <c r="E12" s="20" t="s">
        <v>319</v>
      </c>
      <c r="F12" s="34" t="s">
        <v>312</v>
      </c>
      <c r="G12" s="20" t="s">
        <v>320</v>
      </c>
      <c r="H12" s="34" t="s">
        <v>321</v>
      </c>
      <c r="I12" s="34" t="s">
        <v>309</v>
      </c>
      <c r="J12" s="20" t="s">
        <v>322</v>
      </c>
    </row>
    <row r="13" ht="51" customHeight="1" spans="1:10">
      <c r="A13" s="186" t="s">
        <v>287</v>
      </c>
      <c r="B13" s="34" t="s">
        <v>302</v>
      </c>
      <c r="C13" s="34" t="s">
        <v>323</v>
      </c>
      <c r="D13" s="34" t="s">
        <v>324</v>
      </c>
      <c r="E13" s="20" t="s">
        <v>325</v>
      </c>
      <c r="F13" s="34" t="s">
        <v>306</v>
      </c>
      <c r="G13" s="20" t="s">
        <v>307</v>
      </c>
      <c r="H13" s="34" t="s">
        <v>308</v>
      </c>
      <c r="I13" s="34" t="s">
        <v>309</v>
      </c>
      <c r="J13" s="20" t="s">
        <v>326</v>
      </c>
    </row>
    <row r="14" ht="42" customHeight="1" spans="1:10">
      <c r="A14" s="186" t="s">
        <v>287</v>
      </c>
      <c r="B14" s="34" t="s">
        <v>302</v>
      </c>
      <c r="C14" s="34" t="s">
        <v>327</v>
      </c>
      <c r="D14" s="34" t="s">
        <v>328</v>
      </c>
      <c r="E14" s="20" t="s">
        <v>329</v>
      </c>
      <c r="F14" s="34" t="s">
        <v>306</v>
      </c>
      <c r="G14" s="20" t="s">
        <v>307</v>
      </c>
      <c r="H14" s="34" t="s">
        <v>308</v>
      </c>
      <c r="I14" s="34" t="s">
        <v>309</v>
      </c>
      <c r="J14" s="20" t="s">
        <v>330</v>
      </c>
    </row>
    <row r="15" ht="42" customHeight="1" spans="1:10">
      <c r="A15" s="186" t="s">
        <v>273</v>
      </c>
      <c r="B15" s="34" t="s">
        <v>331</v>
      </c>
      <c r="C15" s="34" t="s">
        <v>303</v>
      </c>
      <c r="D15" s="34" t="s">
        <v>332</v>
      </c>
      <c r="E15" s="20" t="s">
        <v>333</v>
      </c>
      <c r="F15" s="34" t="s">
        <v>306</v>
      </c>
      <c r="G15" s="20" t="s">
        <v>334</v>
      </c>
      <c r="H15" s="34" t="s">
        <v>335</v>
      </c>
      <c r="I15" s="34" t="s">
        <v>309</v>
      </c>
      <c r="J15" s="20" t="s">
        <v>336</v>
      </c>
    </row>
    <row r="16" ht="42" customHeight="1" spans="1:10">
      <c r="A16" s="186" t="s">
        <v>273</v>
      </c>
      <c r="B16" s="34" t="s">
        <v>331</v>
      </c>
      <c r="C16" s="34" t="s">
        <v>303</v>
      </c>
      <c r="D16" s="34" t="s">
        <v>332</v>
      </c>
      <c r="E16" s="20" t="s">
        <v>337</v>
      </c>
      <c r="F16" s="34" t="s">
        <v>306</v>
      </c>
      <c r="G16" s="20" t="s">
        <v>338</v>
      </c>
      <c r="H16" s="34" t="s">
        <v>339</v>
      </c>
      <c r="I16" s="34" t="s">
        <v>309</v>
      </c>
      <c r="J16" s="20" t="s">
        <v>340</v>
      </c>
    </row>
    <row r="17" ht="42" customHeight="1" spans="1:10">
      <c r="A17" s="186" t="s">
        <v>273</v>
      </c>
      <c r="B17" s="34" t="s">
        <v>331</v>
      </c>
      <c r="C17" s="34" t="s">
        <v>303</v>
      </c>
      <c r="D17" s="34" t="s">
        <v>332</v>
      </c>
      <c r="E17" s="20" t="s">
        <v>341</v>
      </c>
      <c r="F17" s="34" t="s">
        <v>306</v>
      </c>
      <c r="G17" s="20" t="s">
        <v>313</v>
      </c>
      <c r="H17" s="34" t="s">
        <v>342</v>
      </c>
      <c r="I17" s="34" t="s">
        <v>309</v>
      </c>
      <c r="J17" s="20" t="s">
        <v>343</v>
      </c>
    </row>
    <row r="18" ht="42" customHeight="1" spans="1:10">
      <c r="A18" s="186" t="s">
        <v>273</v>
      </c>
      <c r="B18" s="34" t="s">
        <v>331</v>
      </c>
      <c r="C18" s="34" t="s">
        <v>303</v>
      </c>
      <c r="D18" s="34" t="s">
        <v>304</v>
      </c>
      <c r="E18" s="20" t="s">
        <v>344</v>
      </c>
      <c r="F18" s="34" t="s">
        <v>312</v>
      </c>
      <c r="G18" s="20" t="s">
        <v>345</v>
      </c>
      <c r="H18" s="34" t="s">
        <v>346</v>
      </c>
      <c r="I18" s="34" t="s">
        <v>347</v>
      </c>
      <c r="J18" s="20" t="s">
        <v>348</v>
      </c>
    </row>
    <row r="19" ht="64" customHeight="1" spans="1:10">
      <c r="A19" s="186" t="s">
        <v>273</v>
      </c>
      <c r="B19" s="34" t="s">
        <v>331</v>
      </c>
      <c r="C19" s="34" t="s">
        <v>303</v>
      </c>
      <c r="D19" s="34" t="s">
        <v>318</v>
      </c>
      <c r="E19" s="20" t="s">
        <v>319</v>
      </c>
      <c r="F19" s="34" t="s">
        <v>312</v>
      </c>
      <c r="G19" s="20" t="s">
        <v>349</v>
      </c>
      <c r="H19" s="34" t="s">
        <v>321</v>
      </c>
      <c r="I19" s="34" t="s">
        <v>309</v>
      </c>
      <c r="J19" s="20" t="s">
        <v>350</v>
      </c>
    </row>
    <row r="20" ht="42" customHeight="1" spans="1:10">
      <c r="A20" s="186" t="s">
        <v>273</v>
      </c>
      <c r="B20" s="34" t="s">
        <v>331</v>
      </c>
      <c r="C20" s="34" t="s">
        <v>323</v>
      </c>
      <c r="D20" s="34" t="s">
        <v>324</v>
      </c>
      <c r="E20" s="20" t="s">
        <v>351</v>
      </c>
      <c r="F20" s="34" t="s">
        <v>312</v>
      </c>
      <c r="G20" s="20" t="s">
        <v>313</v>
      </c>
      <c r="H20" s="34" t="s">
        <v>308</v>
      </c>
      <c r="I20" s="34" t="s">
        <v>309</v>
      </c>
      <c r="J20" s="20" t="s">
        <v>352</v>
      </c>
    </row>
    <row r="21" ht="63" customHeight="1" spans="1:10">
      <c r="A21" s="186" t="s">
        <v>273</v>
      </c>
      <c r="B21" s="34" t="s">
        <v>331</v>
      </c>
      <c r="C21" s="34" t="s">
        <v>327</v>
      </c>
      <c r="D21" s="34" t="s">
        <v>328</v>
      </c>
      <c r="E21" s="20" t="s">
        <v>353</v>
      </c>
      <c r="F21" s="34" t="s">
        <v>306</v>
      </c>
      <c r="G21" s="20" t="s">
        <v>307</v>
      </c>
      <c r="H21" s="34" t="s">
        <v>308</v>
      </c>
      <c r="I21" s="34" t="s">
        <v>309</v>
      </c>
      <c r="J21" s="20" t="s">
        <v>354</v>
      </c>
    </row>
    <row r="22" ht="48" customHeight="1" spans="1:10">
      <c r="A22" s="186" t="s">
        <v>281</v>
      </c>
      <c r="B22" s="34" t="s">
        <v>355</v>
      </c>
      <c r="C22" s="34" t="s">
        <v>303</v>
      </c>
      <c r="D22" s="34" t="s">
        <v>332</v>
      </c>
      <c r="E22" s="20" t="s">
        <v>356</v>
      </c>
      <c r="F22" s="34" t="s">
        <v>312</v>
      </c>
      <c r="G22" s="20" t="s">
        <v>357</v>
      </c>
      <c r="H22" s="34" t="s">
        <v>358</v>
      </c>
      <c r="I22" s="34" t="s">
        <v>309</v>
      </c>
      <c r="J22" s="20" t="s">
        <v>359</v>
      </c>
    </row>
    <row r="23" ht="42" customHeight="1" spans="1:10">
      <c r="A23" s="186" t="s">
        <v>281</v>
      </c>
      <c r="B23" s="34" t="s">
        <v>355</v>
      </c>
      <c r="C23" s="34" t="s">
        <v>303</v>
      </c>
      <c r="D23" s="34" t="s">
        <v>315</v>
      </c>
      <c r="E23" s="20" t="s">
        <v>360</v>
      </c>
      <c r="F23" s="34" t="s">
        <v>312</v>
      </c>
      <c r="G23" s="20" t="s">
        <v>313</v>
      </c>
      <c r="H23" s="34" t="s">
        <v>308</v>
      </c>
      <c r="I23" s="34" t="s">
        <v>309</v>
      </c>
      <c r="J23" s="20" t="s">
        <v>361</v>
      </c>
    </row>
    <row r="24" ht="61" customHeight="1" spans="1:10">
      <c r="A24" s="186" t="s">
        <v>281</v>
      </c>
      <c r="B24" s="34" t="s">
        <v>355</v>
      </c>
      <c r="C24" s="34" t="s">
        <v>303</v>
      </c>
      <c r="D24" s="34" t="s">
        <v>318</v>
      </c>
      <c r="E24" s="20" t="s">
        <v>319</v>
      </c>
      <c r="F24" s="34" t="s">
        <v>312</v>
      </c>
      <c r="G24" s="20" t="s">
        <v>362</v>
      </c>
      <c r="H24" s="34" t="s">
        <v>363</v>
      </c>
      <c r="I24" s="34" t="s">
        <v>309</v>
      </c>
      <c r="J24" s="20" t="s">
        <v>364</v>
      </c>
    </row>
    <row r="25" ht="42" customHeight="1" spans="1:10">
      <c r="A25" s="186" t="s">
        <v>281</v>
      </c>
      <c r="B25" s="34" t="s">
        <v>355</v>
      </c>
      <c r="C25" s="34" t="s">
        <v>323</v>
      </c>
      <c r="D25" s="34" t="s">
        <v>324</v>
      </c>
      <c r="E25" s="20" t="s">
        <v>365</v>
      </c>
      <c r="F25" s="34" t="s">
        <v>306</v>
      </c>
      <c r="G25" s="20" t="s">
        <v>366</v>
      </c>
      <c r="H25" s="34" t="s">
        <v>308</v>
      </c>
      <c r="I25" s="34" t="s">
        <v>309</v>
      </c>
      <c r="J25" s="20" t="s">
        <v>367</v>
      </c>
    </row>
    <row r="26" ht="61" customHeight="1" spans="1:10">
      <c r="A26" s="186" t="s">
        <v>281</v>
      </c>
      <c r="B26" s="34" t="s">
        <v>355</v>
      </c>
      <c r="C26" s="34" t="s">
        <v>327</v>
      </c>
      <c r="D26" s="34" t="s">
        <v>328</v>
      </c>
      <c r="E26" s="20" t="s">
        <v>368</v>
      </c>
      <c r="F26" s="34" t="s">
        <v>306</v>
      </c>
      <c r="G26" s="20" t="s">
        <v>366</v>
      </c>
      <c r="H26" s="34" t="s">
        <v>308</v>
      </c>
      <c r="I26" s="34" t="s">
        <v>309</v>
      </c>
      <c r="J26" s="20" t="s">
        <v>369</v>
      </c>
    </row>
    <row r="27" ht="42" customHeight="1" spans="1:10">
      <c r="A27" s="186" t="s">
        <v>277</v>
      </c>
      <c r="B27" s="34" t="s">
        <v>370</v>
      </c>
      <c r="C27" s="34" t="s">
        <v>303</v>
      </c>
      <c r="D27" s="34" t="s">
        <v>332</v>
      </c>
      <c r="E27" s="20" t="s">
        <v>371</v>
      </c>
      <c r="F27" s="34" t="s">
        <v>312</v>
      </c>
      <c r="G27" s="20" t="s">
        <v>334</v>
      </c>
      <c r="H27" s="34" t="s">
        <v>372</v>
      </c>
      <c r="I27" s="34" t="s">
        <v>309</v>
      </c>
      <c r="J27" s="20" t="s">
        <v>373</v>
      </c>
    </row>
    <row r="28" ht="49" customHeight="1" spans="1:10">
      <c r="A28" s="186" t="s">
        <v>277</v>
      </c>
      <c r="B28" s="34" t="s">
        <v>370</v>
      </c>
      <c r="C28" s="34" t="s">
        <v>303</v>
      </c>
      <c r="D28" s="34" t="s">
        <v>332</v>
      </c>
      <c r="E28" s="20" t="s">
        <v>374</v>
      </c>
      <c r="F28" s="34" t="s">
        <v>306</v>
      </c>
      <c r="G28" s="20" t="s">
        <v>375</v>
      </c>
      <c r="H28" s="34" t="s">
        <v>342</v>
      </c>
      <c r="I28" s="34" t="s">
        <v>309</v>
      </c>
      <c r="J28" s="20" t="s">
        <v>376</v>
      </c>
    </row>
    <row r="29" ht="48" customHeight="1" spans="1:10">
      <c r="A29" s="186" t="s">
        <v>277</v>
      </c>
      <c r="B29" s="34" t="s">
        <v>370</v>
      </c>
      <c r="C29" s="34" t="s">
        <v>303</v>
      </c>
      <c r="D29" s="34" t="s">
        <v>304</v>
      </c>
      <c r="E29" s="20" t="s">
        <v>377</v>
      </c>
      <c r="F29" s="34" t="s">
        <v>312</v>
      </c>
      <c r="G29" s="20" t="s">
        <v>313</v>
      </c>
      <c r="H29" s="34" t="s">
        <v>308</v>
      </c>
      <c r="I29" s="34" t="s">
        <v>309</v>
      </c>
      <c r="J29" s="20" t="s">
        <v>378</v>
      </c>
    </row>
    <row r="30" ht="51" customHeight="1" spans="1:10">
      <c r="A30" s="186" t="s">
        <v>277</v>
      </c>
      <c r="B30" s="34" t="s">
        <v>370</v>
      </c>
      <c r="C30" s="34" t="s">
        <v>303</v>
      </c>
      <c r="D30" s="34" t="s">
        <v>304</v>
      </c>
      <c r="E30" s="20" t="s">
        <v>379</v>
      </c>
      <c r="F30" s="34" t="s">
        <v>312</v>
      </c>
      <c r="G30" s="20" t="s">
        <v>313</v>
      </c>
      <c r="H30" s="34" t="s">
        <v>308</v>
      </c>
      <c r="I30" s="34" t="s">
        <v>309</v>
      </c>
      <c r="J30" s="20" t="s">
        <v>380</v>
      </c>
    </row>
    <row r="31" ht="96" customHeight="1" spans="1:10">
      <c r="A31" s="186" t="s">
        <v>277</v>
      </c>
      <c r="B31" s="34" t="s">
        <v>370</v>
      </c>
      <c r="C31" s="34" t="s">
        <v>303</v>
      </c>
      <c r="D31" s="34" t="s">
        <v>318</v>
      </c>
      <c r="E31" s="20" t="s">
        <v>319</v>
      </c>
      <c r="F31" s="34" t="s">
        <v>312</v>
      </c>
      <c r="G31" s="20" t="s">
        <v>381</v>
      </c>
      <c r="H31" s="34" t="s">
        <v>321</v>
      </c>
      <c r="I31" s="34" t="s">
        <v>309</v>
      </c>
      <c r="J31" s="20" t="s">
        <v>382</v>
      </c>
    </row>
    <row r="32" ht="49" customHeight="1" spans="1:10">
      <c r="A32" s="186" t="s">
        <v>277</v>
      </c>
      <c r="B32" s="34" t="s">
        <v>370</v>
      </c>
      <c r="C32" s="34" t="s">
        <v>323</v>
      </c>
      <c r="D32" s="34" t="s">
        <v>383</v>
      </c>
      <c r="E32" s="20" t="s">
        <v>384</v>
      </c>
      <c r="F32" s="34" t="s">
        <v>306</v>
      </c>
      <c r="G32" s="20" t="s">
        <v>366</v>
      </c>
      <c r="H32" s="34" t="s">
        <v>385</v>
      </c>
      <c r="I32" s="34" t="s">
        <v>309</v>
      </c>
      <c r="J32" s="20" t="s">
        <v>386</v>
      </c>
    </row>
    <row r="33" ht="69" customHeight="1" spans="1:10">
      <c r="A33" s="186" t="s">
        <v>277</v>
      </c>
      <c r="B33" s="34" t="s">
        <v>370</v>
      </c>
      <c r="C33" s="34" t="s">
        <v>327</v>
      </c>
      <c r="D33" s="34" t="s">
        <v>328</v>
      </c>
      <c r="E33" s="20" t="s">
        <v>387</v>
      </c>
      <c r="F33" s="34" t="s">
        <v>306</v>
      </c>
      <c r="G33" s="20" t="s">
        <v>307</v>
      </c>
      <c r="H33" s="34" t="s">
        <v>308</v>
      </c>
      <c r="I33" s="34" t="s">
        <v>309</v>
      </c>
      <c r="J33" s="20" t="s">
        <v>388</v>
      </c>
    </row>
    <row r="34" ht="86" customHeight="1" spans="1:10">
      <c r="A34" s="186" t="s">
        <v>283</v>
      </c>
      <c r="B34" s="34" t="s">
        <v>389</v>
      </c>
      <c r="C34" s="34" t="s">
        <v>303</v>
      </c>
      <c r="D34" s="34" t="s">
        <v>332</v>
      </c>
      <c r="E34" s="20" t="s">
        <v>390</v>
      </c>
      <c r="F34" s="34" t="s">
        <v>312</v>
      </c>
      <c r="G34" s="20" t="s">
        <v>391</v>
      </c>
      <c r="H34" s="34" t="s">
        <v>321</v>
      </c>
      <c r="I34" s="34" t="s">
        <v>309</v>
      </c>
      <c r="J34" s="20" t="s">
        <v>392</v>
      </c>
    </row>
    <row r="35" ht="42" customHeight="1" spans="1:10">
      <c r="A35" s="186" t="s">
        <v>283</v>
      </c>
      <c r="B35" s="34" t="s">
        <v>389</v>
      </c>
      <c r="C35" s="34" t="s">
        <v>303</v>
      </c>
      <c r="D35" s="34" t="s">
        <v>304</v>
      </c>
      <c r="E35" s="20" t="s">
        <v>393</v>
      </c>
      <c r="F35" s="34" t="s">
        <v>312</v>
      </c>
      <c r="G35" s="20" t="s">
        <v>345</v>
      </c>
      <c r="H35" s="34" t="s">
        <v>346</v>
      </c>
      <c r="I35" s="34" t="s">
        <v>309</v>
      </c>
      <c r="J35" s="20" t="s">
        <v>394</v>
      </c>
    </row>
    <row r="36" ht="50" customHeight="1" spans="1:10">
      <c r="A36" s="186" t="s">
        <v>283</v>
      </c>
      <c r="B36" s="34" t="s">
        <v>389</v>
      </c>
      <c r="C36" s="34" t="s">
        <v>323</v>
      </c>
      <c r="D36" s="34" t="s">
        <v>324</v>
      </c>
      <c r="E36" s="20" t="s">
        <v>395</v>
      </c>
      <c r="F36" s="34" t="s">
        <v>306</v>
      </c>
      <c r="G36" s="20" t="s">
        <v>307</v>
      </c>
      <c r="H36" s="34" t="s">
        <v>308</v>
      </c>
      <c r="I36" s="34" t="s">
        <v>309</v>
      </c>
      <c r="J36" s="20" t="s">
        <v>396</v>
      </c>
    </row>
    <row r="37" ht="42" customHeight="1" spans="1:10">
      <c r="A37" s="186" t="s">
        <v>283</v>
      </c>
      <c r="B37" s="34" t="s">
        <v>389</v>
      </c>
      <c r="C37" s="34" t="s">
        <v>327</v>
      </c>
      <c r="D37" s="34" t="s">
        <v>328</v>
      </c>
      <c r="E37" s="20" t="s">
        <v>397</v>
      </c>
      <c r="F37" s="34" t="s">
        <v>312</v>
      </c>
      <c r="G37" s="20" t="s">
        <v>398</v>
      </c>
      <c r="H37" s="34" t="s">
        <v>308</v>
      </c>
      <c r="I37" s="34" t="s">
        <v>309</v>
      </c>
      <c r="J37" s="20" t="s">
        <v>399</v>
      </c>
    </row>
    <row r="38" ht="42" customHeight="1" spans="1:10">
      <c r="A38" s="186" t="s">
        <v>285</v>
      </c>
      <c r="B38" s="34" t="s">
        <v>400</v>
      </c>
      <c r="C38" s="34" t="s">
        <v>303</v>
      </c>
      <c r="D38" s="34" t="s">
        <v>332</v>
      </c>
      <c r="E38" s="20" t="s">
        <v>401</v>
      </c>
      <c r="F38" s="34" t="s">
        <v>312</v>
      </c>
      <c r="G38" s="20" t="s">
        <v>334</v>
      </c>
      <c r="H38" s="34" t="s">
        <v>335</v>
      </c>
      <c r="I38" s="34" t="s">
        <v>309</v>
      </c>
      <c r="J38" s="20" t="s">
        <v>402</v>
      </c>
    </row>
    <row r="39" ht="42" customHeight="1" spans="1:10">
      <c r="A39" s="186" t="s">
        <v>285</v>
      </c>
      <c r="B39" s="34" t="s">
        <v>400</v>
      </c>
      <c r="C39" s="34" t="s">
        <v>303</v>
      </c>
      <c r="D39" s="34" t="s">
        <v>304</v>
      </c>
      <c r="E39" s="20" t="s">
        <v>403</v>
      </c>
      <c r="F39" s="34" t="s">
        <v>306</v>
      </c>
      <c r="G39" s="20" t="s">
        <v>366</v>
      </c>
      <c r="H39" s="34" t="s">
        <v>308</v>
      </c>
      <c r="I39" s="34" t="s">
        <v>309</v>
      </c>
      <c r="J39" s="20" t="s">
        <v>404</v>
      </c>
    </row>
    <row r="40" ht="42" customHeight="1" spans="1:10">
      <c r="A40" s="186" t="s">
        <v>285</v>
      </c>
      <c r="B40" s="34" t="s">
        <v>400</v>
      </c>
      <c r="C40" s="34" t="s">
        <v>303</v>
      </c>
      <c r="D40" s="34" t="s">
        <v>315</v>
      </c>
      <c r="E40" s="20" t="s">
        <v>405</v>
      </c>
      <c r="F40" s="34" t="s">
        <v>406</v>
      </c>
      <c r="G40" s="20" t="s">
        <v>407</v>
      </c>
      <c r="H40" s="34" t="s">
        <v>408</v>
      </c>
      <c r="I40" s="34" t="s">
        <v>309</v>
      </c>
      <c r="J40" s="20" t="s">
        <v>409</v>
      </c>
    </row>
    <row r="41" ht="63" customHeight="1" spans="1:10">
      <c r="A41" s="186" t="s">
        <v>285</v>
      </c>
      <c r="B41" s="34" t="s">
        <v>400</v>
      </c>
      <c r="C41" s="34" t="s">
        <v>303</v>
      </c>
      <c r="D41" s="34" t="s">
        <v>318</v>
      </c>
      <c r="E41" s="20" t="s">
        <v>319</v>
      </c>
      <c r="F41" s="34" t="s">
        <v>312</v>
      </c>
      <c r="G41" s="20" t="s">
        <v>92</v>
      </c>
      <c r="H41" s="34" t="s">
        <v>410</v>
      </c>
      <c r="I41" s="34" t="s">
        <v>309</v>
      </c>
      <c r="J41" s="20" t="s">
        <v>411</v>
      </c>
    </row>
    <row r="42" ht="50" customHeight="1" spans="1:10">
      <c r="A42" s="186" t="s">
        <v>285</v>
      </c>
      <c r="B42" s="34" t="s">
        <v>400</v>
      </c>
      <c r="C42" s="34" t="s">
        <v>323</v>
      </c>
      <c r="D42" s="34" t="s">
        <v>324</v>
      </c>
      <c r="E42" s="20" t="s">
        <v>325</v>
      </c>
      <c r="F42" s="34" t="s">
        <v>306</v>
      </c>
      <c r="G42" s="20" t="s">
        <v>366</v>
      </c>
      <c r="H42" s="34" t="s">
        <v>308</v>
      </c>
      <c r="I42" s="34" t="s">
        <v>309</v>
      </c>
      <c r="J42" s="20" t="s">
        <v>412</v>
      </c>
    </row>
    <row r="43" ht="42" customHeight="1" spans="1:10">
      <c r="A43" s="186" t="s">
        <v>285</v>
      </c>
      <c r="B43" s="34" t="s">
        <v>400</v>
      </c>
      <c r="C43" s="34" t="s">
        <v>327</v>
      </c>
      <c r="D43" s="34" t="s">
        <v>328</v>
      </c>
      <c r="E43" s="20" t="s">
        <v>413</v>
      </c>
      <c r="F43" s="34" t="s">
        <v>312</v>
      </c>
      <c r="G43" s="20" t="s">
        <v>366</v>
      </c>
      <c r="H43" s="34" t="s">
        <v>308</v>
      </c>
      <c r="I43" s="34" t="s">
        <v>309</v>
      </c>
      <c r="J43" s="20" t="s">
        <v>414</v>
      </c>
    </row>
    <row r="44" ht="48" customHeight="1" spans="1:10">
      <c r="A44" s="186" t="s">
        <v>279</v>
      </c>
      <c r="B44" s="34" t="s">
        <v>415</v>
      </c>
      <c r="C44" s="34" t="s">
        <v>303</v>
      </c>
      <c r="D44" s="34" t="s">
        <v>332</v>
      </c>
      <c r="E44" s="20" t="s">
        <v>416</v>
      </c>
      <c r="F44" s="34" t="s">
        <v>312</v>
      </c>
      <c r="G44" s="20" t="s">
        <v>89</v>
      </c>
      <c r="H44" s="34" t="s">
        <v>417</v>
      </c>
      <c r="I44" s="34" t="s">
        <v>309</v>
      </c>
      <c r="J44" s="20" t="s">
        <v>418</v>
      </c>
    </row>
    <row r="45" ht="49" customHeight="1" spans="1:10">
      <c r="A45" s="186" t="s">
        <v>279</v>
      </c>
      <c r="B45" s="34" t="s">
        <v>415</v>
      </c>
      <c r="C45" s="34" t="s">
        <v>303</v>
      </c>
      <c r="D45" s="34" t="s">
        <v>318</v>
      </c>
      <c r="E45" s="20" t="s">
        <v>319</v>
      </c>
      <c r="F45" s="34" t="s">
        <v>306</v>
      </c>
      <c r="G45" s="20" t="s">
        <v>419</v>
      </c>
      <c r="H45" s="34" t="s">
        <v>420</v>
      </c>
      <c r="I45" s="34" t="s">
        <v>309</v>
      </c>
      <c r="J45" s="20" t="s">
        <v>421</v>
      </c>
    </row>
    <row r="46" ht="42" customHeight="1" spans="1:10">
      <c r="A46" s="186" t="s">
        <v>279</v>
      </c>
      <c r="B46" s="34" t="s">
        <v>415</v>
      </c>
      <c r="C46" s="34" t="s">
        <v>323</v>
      </c>
      <c r="D46" s="34" t="s">
        <v>324</v>
      </c>
      <c r="E46" s="20" t="s">
        <v>422</v>
      </c>
      <c r="F46" s="34" t="s">
        <v>306</v>
      </c>
      <c r="G46" s="20" t="s">
        <v>366</v>
      </c>
      <c r="H46" s="34" t="s">
        <v>308</v>
      </c>
      <c r="I46" s="34" t="s">
        <v>309</v>
      </c>
      <c r="J46" s="20" t="s">
        <v>423</v>
      </c>
    </row>
    <row r="47" ht="42" customHeight="1" spans="1:10">
      <c r="A47" s="186" t="s">
        <v>279</v>
      </c>
      <c r="B47" s="34" t="s">
        <v>415</v>
      </c>
      <c r="C47" s="34" t="s">
        <v>327</v>
      </c>
      <c r="D47" s="34" t="s">
        <v>328</v>
      </c>
      <c r="E47" s="20" t="s">
        <v>397</v>
      </c>
      <c r="F47" s="34" t="s">
        <v>306</v>
      </c>
      <c r="G47" s="20" t="s">
        <v>307</v>
      </c>
      <c r="H47" s="34" t="s">
        <v>308</v>
      </c>
      <c r="I47" s="34" t="s">
        <v>309</v>
      </c>
      <c r="J47" s="20" t="s">
        <v>424</v>
      </c>
    </row>
    <row r="48" s="183" customFormat="1" ht="42" customHeight="1" spans="1:10">
      <c r="A48" s="35" t="s">
        <v>425</v>
      </c>
      <c r="B48" s="34" t="s">
        <v>426</v>
      </c>
      <c r="C48" s="34" t="s">
        <v>303</v>
      </c>
      <c r="D48" s="34" t="s">
        <v>332</v>
      </c>
      <c r="E48" s="36" t="s">
        <v>427</v>
      </c>
      <c r="F48" s="34" t="s">
        <v>306</v>
      </c>
      <c r="G48" s="20">
        <v>5</v>
      </c>
      <c r="H48" s="34" t="s">
        <v>428</v>
      </c>
      <c r="I48" s="34" t="s">
        <v>309</v>
      </c>
      <c r="J48" s="36" t="s">
        <v>429</v>
      </c>
    </row>
    <row r="49" s="183" customFormat="1" ht="42" customHeight="1" spans="1:10">
      <c r="A49" s="35"/>
      <c r="B49" s="34"/>
      <c r="C49" s="34" t="s">
        <v>303</v>
      </c>
      <c r="D49" s="34" t="s">
        <v>315</v>
      </c>
      <c r="E49" s="36" t="s">
        <v>430</v>
      </c>
      <c r="F49" s="34" t="s">
        <v>306</v>
      </c>
      <c r="G49" s="20">
        <v>96</v>
      </c>
      <c r="H49" s="34" t="s">
        <v>308</v>
      </c>
      <c r="I49" s="34" t="s">
        <v>309</v>
      </c>
      <c r="J49" s="36" t="s">
        <v>431</v>
      </c>
    </row>
    <row r="50" s="183" customFormat="1" ht="72" customHeight="1" spans="1:10">
      <c r="A50" s="35"/>
      <c r="B50" s="34"/>
      <c r="C50" s="34" t="s">
        <v>303</v>
      </c>
      <c r="D50" s="34" t="s">
        <v>318</v>
      </c>
      <c r="E50" s="20" t="s">
        <v>319</v>
      </c>
      <c r="F50" s="34" t="s">
        <v>312</v>
      </c>
      <c r="G50" s="20">
        <v>2700</v>
      </c>
      <c r="H50" s="34" t="s">
        <v>321</v>
      </c>
      <c r="I50" s="34" t="s">
        <v>309</v>
      </c>
      <c r="J50" s="20" t="s">
        <v>432</v>
      </c>
    </row>
    <row r="51" s="183" customFormat="1" ht="42" customHeight="1" spans="1:10">
      <c r="A51" s="35"/>
      <c r="B51" s="34"/>
      <c r="C51" s="34" t="s">
        <v>323</v>
      </c>
      <c r="D51" s="34" t="s">
        <v>324</v>
      </c>
      <c r="E51" s="36" t="s">
        <v>433</v>
      </c>
      <c r="F51" s="34" t="s">
        <v>306</v>
      </c>
      <c r="G51" s="20">
        <v>5</v>
      </c>
      <c r="H51" s="34" t="s">
        <v>428</v>
      </c>
      <c r="I51" s="34" t="s">
        <v>309</v>
      </c>
      <c r="J51" s="36" t="s">
        <v>429</v>
      </c>
    </row>
    <row r="52" s="183" customFormat="1" ht="42" customHeight="1" spans="1:10">
      <c r="A52" s="35"/>
      <c r="B52" s="34"/>
      <c r="C52" s="34" t="s">
        <v>327</v>
      </c>
      <c r="D52" s="34" t="s">
        <v>328</v>
      </c>
      <c r="E52" s="36" t="s">
        <v>434</v>
      </c>
      <c r="F52" s="36" t="s">
        <v>306</v>
      </c>
      <c r="G52" s="36" t="s">
        <v>366</v>
      </c>
      <c r="H52" s="36" t="s">
        <v>308</v>
      </c>
      <c r="I52" s="34" t="s">
        <v>347</v>
      </c>
      <c r="J52" s="36" t="s">
        <v>435</v>
      </c>
    </row>
  </sheetData>
  <mergeCells count="18">
    <mergeCell ref="A3:J3"/>
    <mergeCell ref="A4:H4"/>
    <mergeCell ref="A9:A14"/>
    <mergeCell ref="A15:A21"/>
    <mergeCell ref="A22:A26"/>
    <mergeCell ref="A27:A33"/>
    <mergeCell ref="A34:A37"/>
    <mergeCell ref="A38:A43"/>
    <mergeCell ref="A44:A47"/>
    <mergeCell ref="A48:A52"/>
    <mergeCell ref="B9:B14"/>
    <mergeCell ref="B15:B21"/>
    <mergeCell ref="B22:B26"/>
    <mergeCell ref="B27:B33"/>
    <mergeCell ref="B34:B37"/>
    <mergeCell ref="B38:B43"/>
    <mergeCell ref="B44:B47"/>
    <mergeCell ref="B48:B52"/>
  </mergeCells>
  <printOptions horizontalCentered="1"/>
  <pageMargins left="0.960416666666667" right="0.960416666666667" top="0.720138888888889" bottom="0.720138888888889" header="0" footer="0"/>
  <pageSetup paperSize="9" scale="35" orientation="portrait"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18</vt:i4>
      </vt:variant>
    </vt:vector>
  </HeadingPairs>
  <TitlesOfParts>
    <vt:vector size="18"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对下转移支付预算表09-1</vt:lpstr>
      <vt:lpstr>对下转移支付绩效目标表09-2</vt:lpstr>
      <vt:lpstr>部门新增资产配置表10</vt:lpstr>
      <vt:lpstr>上级转移支付补助项目支出预算表11</vt:lpstr>
      <vt:lpstr>部门项目中期规划预算表12</vt:lpstr>
      <vt:lpstr>部门整体支出绩效目标表13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2025-03-13T06:52:00Z</dcterms:created>
  <dcterms:modified xsi:type="dcterms:W3CDTF">2025-03-17T06:11:14Z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2052-11.8.2.10321</vt:lpwstr>
  </property>
  <property fmtid="{D5CDD505-2E9C-101B-9397-08002B2CF9AE}" pid="3" name="ICV">
    <vt:lpwstr>8C0D51BCBF804963BA9B3664FAA8F6A8_12</vt:lpwstr>
  </property>
</Properties>
</file>