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894" firstSheet="9"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6" hidden="1">部门基本支出预算表04!$C$5:$D$42</definedName>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<sst xmlns="http://schemas.openxmlformats.org/spreadsheetml/2006/main" count="2427" uniqueCount="580">
  <si>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</si>
  <si>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</si>
  <si>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</si>
  <si>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</si>
  <si>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</si>
  <si>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</si>
  <si>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</si>
  <si>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</si>
  <si>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</si>
  <si>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</si>
  <si>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</si>
  <si>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</si>
  <si>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</si>
  <si>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</si>
  <si>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</si>
  <si>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</si>
  <si>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</si>
  <si>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</si>
  <si>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</si>
  <si>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</si>
  <si>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</si>
  <si>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</si>
  <si>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</si>
  <si>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</si>
  <si>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</si>
  <si>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</si>
  <si>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</si>
  <si>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</si>
  <si>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</si>
  <si>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</si>
  <si>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</si>
  <si>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</si>
  <si>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</si>
  <si>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</si>
  <si>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</si>
  <si>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</si>
  <si>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</si>
  <si>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</si>
  <si>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</si>
  <si>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</si>
  <si>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</si>
  <si>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</si>
  <si>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</si>
  <si>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</si>
  <si>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</si>
  <si>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</si>
  <si>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</si>
  <si>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</si>
  <si>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</si>
  <si>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</si>
  <si>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</si>
  <si>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</si>
  <si>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</si>
  <si>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</si>
  <si>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</si>
  <si>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</si>
  <si>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</si>
  <si>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</si>
  <si>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</si>
  <si>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</si>
  <si>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</si>
  <si>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</si>
  <si>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</si>
  <si>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</si>
  <si>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</si>
  <si>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</si>
  <si>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</si>
  <si>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</si>
  <si>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</si>
  <si>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131014</t>
  </si>
  <si>
    <t>昆明市呈贡区龙城街道社区卫生服务中心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</si>
  <si>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</si>
  <si>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</si>
  <si>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</si>
  <si>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</si>
  <si>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</si>
  <si>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</si>
  <si>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</si>
  <si>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</si>
  <si>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</si>
  <si>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</si>
  <si>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</si>
  <si>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</si>
  <si>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</si>
  <si>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</si>
  <si>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</si>
  <si>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</si>
  <si>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</si>
  <si>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</si>
  <si>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</si>
  <si>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</si>
  <si>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</si>
  <si>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</si>
  <si>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</si>
  <si>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</si>
  <si>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</si>
  <si>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</si>
  <si>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</si>
  <si>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</si>
  <si>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</si>
  <si>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</si>
  <si>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</si>
  <si>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</si>
  <si>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</si>
  <si>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</si>
  <si>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</si>
  <si>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</si>
  <si>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210</t>
  </si>
  <si>
    <t>卫生健康支出</t>
  </si>
  <si>
    <t>21001</t>
  </si>
  <si>
    <t>卫生健康管理事务</t>
  </si>
  <si>
    <t>2100199</t>
  </si>
  <si>
    <t>其他卫生健康管理事务支出</t>
  </si>
  <si>
    <t>21003</t>
  </si>
  <si>
    <t>基层医疗卫生机构</t>
  </si>
  <si>
    <t>城市社区卫生机构</t>
  </si>
  <si>
    <t>其他基层医疗卫生机构支出</t>
  </si>
  <si>
    <t>公共卫生</t>
  </si>
  <si>
    <t>基本公共卫生服务</t>
  </si>
  <si>
    <t>重大公共卫生服务</t>
  </si>
  <si>
    <t>其他公共卫生支出</t>
  </si>
  <si>
    <t>其他卫生健康支出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</si>
  <si>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</si>
  <si>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</si>
  <si>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</si>
  <si>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</si>
  <si>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</si>
  <si>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</si>
  <si>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</si>
  <si>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</si>
  <si>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</si>
  <si>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</si>
  <si>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</si>
  <si>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</si>
  <si>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</si>
  <si>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</si>
  <si>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</si>
  <si>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</si>
  <si>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</si>
  <si>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</si>
  <si>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</si>
  <si>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</si>
  <si>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</si>
  <si>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</si>
  <si>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</si>
  <si>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</si>
  <si>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</si>
  <si>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</si>
  <si>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</si>
  <si>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</si>
  <si>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</si>
  <si>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</si>
  <si>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</si>
  <si>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</si>
  <si>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</si>
  <si>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</si>
  <si>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</si>
  <si>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</si>
  <si>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</si>
  <si>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</si>
  <si>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</si>
  <si>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</si>
  <si>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</si>
  <si>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</si>
  <si>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</si>
  <si>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</si>
  <si>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</si>
  <si>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</si>
  <si>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</si>
  <si>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</si>
  <si>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</si>
  <si>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</si>
  <si>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</si>
  <si>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</si>
  <si>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</si>
  <si>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</si>
  <si>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1</t>
  </si>
  <si>
    <t>2</t>
  </si>
  <si>
    <t>2100301</t>
  </si>
  <si>
    <t>预算03表</t>
  </si>
  <si>
    <t>“三公”经费合计</t>
  </si>
  <si>
    <t>因公出国（境）费</t>
  </si>
  <si>
    <t>公务用车购置及运行费</t>
  </si>
  <si>
    <t>公务接待费</t>
  </si>
  <si>
    <t>公务用车购置费</t>
  </si>
  <si>
    <t>公务用车运行费</t>
  </si>
  <si>
    <t>此表为空。</t>
  </si>
  <si>
    <t>预算04表</t>
  </si>
  <si>
    <t>单位名称：昆明市呈贡区龙城街道社区卫生服务中心</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</si>
  <si>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</si>
  <si>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</si>
  <si>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</si>
  <si>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</si>
  <si>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</si>
  <si>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</si>
  <si>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</si>
  <si>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</si>
  <si>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</si>
  <si>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</si>
  <si>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</si>
  <si>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</si>
  <si>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</si>
  <si>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</si>
  <si>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</si>
  <si>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</si>
  <si>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</si>
  <si>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</si>
  <si>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昆明市呈贡区卫生健康局</t>
  </si>
  <si>
    <t>530121231100001421266</t>
  </si>
  <si>
    <t>事业人员绩效奖励</t>
  </si>
  <si>
    <t>30103</t>
  </si>
  <si>
    <t>奖金</t>
  </si>
  <si>
    <t>530121251100003764564</t>
  </si>
  <si>
    <t>事业购房补贴</t>
  </si>
  <si>
    <t>30102</t>
  </si>
  <si>
    <t>津贴补贴</t>
  </si>
  <si>
    <t>530121231100001190380</t>
  </si>
  <si>
    <t>事业人员工资支出</t>
  </si>
  <si>
    <t>30101</t>
  </si>
  <si>
    <t>基本工资</t>
  </si>
  <si>
    <t>30107</t>
  </si>
  <si>
    <t>绩效工资</t>
  </si>
  <si>
    <t>530121231100001190402</t>
  </si>
  <si>
    <t>社会保障缴费</t>
  </si>
  <si>
    <t>30108</t>
  </si>
  <si>
    <t>机关事业单位基本养老保险缴费</t>
  </si>
  <si>
    <t>30112</t>
  </si>
  <si>
    <t>其他社会保障缴费</t>
  </si>
  <si>
    <t>30110</t>
  </si>
  <si>
    <t>职工基本医疗保险缴费</t>
  </si>
  <si>
    <t>30111</t>
  </si>
  <si>
    <t>公务员医疗补助缴费</t>
  </si>
  <si>
    <t>530121231100001190403</t>
  </si>
  <si>
    <t>30113</t>
  </si>
  <si>
    <t>530121241100002204850</t>
  </si>
  <si>
    <t>其他人员支出</t>
  </si>
  <si>
    <t>30199</t>
  </si>
  <si>
    <t>其他工资福利支出</t>
  </si>
  <si>
    <t>530121231100001190406</t>
  </si>
  <si>
    <t>工会经费</t>
  </si>
  <si>
    <t>30228</t>
  </si>
  <si>
    <t>530121231100001190386</t>
  </si>
  <si>
    <t>一般公用运转支出</t>
  </si>
  <si>
    <t>30216</t>
  </si>
  <si>
    <t>培训费</t>
  </si>
  <si>
    <t>30201</t>
  </si>
  <si>
    <t>办公费</t>
  </si>
  <si>
    <t>30205</t>
  </si>
  <si>
    <t>水费</t>
  </si>
  <si>
    <t>30206</t>
  </si>
  <si>
    <t>电费</t>
  </si>
  <si>
    <t>30207</t>
  </si>
  <si>
    <t>邮电费</t>
  </si>
  <si>
    <t>30209</t>
  </si>
  <si>
    <t>物业管理费</t>
  </si>
  <si>
    <t>30211</t>
  </si>
  <si>
    <t>差旅费</t>
  </si>
  <si>
    <t>30213</t>
  </si>
  <si>
    <t>维修（护）费</t>
  </si>
  <si>
    <t>30229</t>
  </si>
  <si>
    <t>福利费</t>
  </si>
  <si>
    <t>530121231100001446827</t>
  </si>
  <si>
    <t>编外人员公用经费</t>
  </si>
  <si>
    <t>预算05-1表</t>
  </si>
  <si>
    <t>项目分类</t>
  </si>
  <si>
    <t>项目单位</t>
  </si>
  <si>
    <t>经济科目编码</t>
  </si>
  <si>
    <t>经济科目名称</t>
  </si>
  <si>
    <t>本年拨款</t>
  </si>
  <si>
    <t>其中：本次下达</t>
  </si>
  <si>
    <t>事业发展类</t>
  </si>
  <si>
    <t>530121251100003776153</t>
  </si>
  <si>
    <t>物业管理服务资金</t>
  </si>
  <si>
    <t>530121251100003764260</t>
  </si>
  <si>
    <t>公务用车框架协议采购(救护车加油费)经费</t>
  </si>
  <si>
    <t>30227</t>
  </si>
  <si>
    <t>委托业务费</t>
  </si>
  <si>
    <t>530121251100003763924</t>
  </si>
  <si>
    <t>从业人员健康体检（健康证办理）资金</t>
  </si>
  <si>
    <t>530121251100003758128</t>
  </si>
  <si>
    <t>严重精神障碍患者监护人责任落实“以奖代补”工作资金</t>
  </si>
  <si>
    <t>530121251100003764262</t>
  </si>
  <si>
    <t>公务用车框架协议采购(救护车保险费)经费</t>
  </si>
  <si>
    <t>530121221100001003374</t>
  </si>
  <si>
    <t>昆明市呈贡区龙城街道社区卫生服务中心自有资金支出经费</t>
  </si>
  <si>
    <t>30218</t>
  </si>
  <si>
    <t>专用材料费</t>
  </si>
  <si>
    <t>30226</t>
  </si>
  <si>
    <t>劳务费</t>
  </si>
  <si>
    <t>530121251100003764231</t>
  </si>
  <si>
    <t>公务用车框架协议采购(救护车维修费)经费</t>
  </si>
  <si>
    <t>530121251100003764253</t>
  </si>
  <si>
    <t>复印纸采购项目经费</t>
  </si>
  <si>
    <t>530121241100003061221</t>
  </si>
  <si>
    <t>昆明市财政局关于下达2024年基本药物制度中央补助结算资金的通知</t>
  </si>
  <si>
    <t>530121241100003245738</t>
  </si>
  <si>
    <t>昆明市财政局关于下达2024年基本公共卫生服务项目中央结算补助资金的通知</t>
  </si>
  <si>
    <t>530121241100003137894</t>
  </si>
  <si>
    <t>昆明市财政局关于下达2023年卫生健康事业发展省对下专项结算补助资金的通知</t>
  </si>
  <si>
    <t>530121241100003061248</t>
  </si>
  <si>
    <t>昆明市财政局关于下达2024年昆明市疾病预防控制市级补助资金的通知</t>
  </si>
  <si>
    <t>30230</t>
  </si>
  <si>
    <t>530121241100003154239</t>
  </si>
  <si>
    <t>昆明市财政局关于下达2024年重大传染病防控中央补助资金的通知</t>
  </si>
  <si>
    <t>30231</t>
  </si>
  <si>
    <t>昆明市财政局关于下达2024年基本药物制度中央补助资金的通知</t>
  </si>
  <si>
    <t>30232</t>
  </si>
  <si>
    <t>530121241100003278055</t>
  </si>
  <si>
    <t>昆明市财政局关于下达2024年第二批医疗卫生事业高质量发展三年行动计划资金的通知</t>
  </si>
  <si>
    <t>30233</t>
  </si>
  <si>
    <t>530121241100003177108</t>
  </si>
  <si>
    <t>昆明市财政局关于下达2024年卫生健康项目中央直达资金省级配套补助资金的通知</t>
  </si>
  <si>
    <t>530121241100003200823</t>
  </si>
  <si>
    <t>昆明市财政局关于下达2024年脱贫人口重点人群和农村低收入人群家庭医生签约服务省级结算补助资金的通知</t>
  </si>
  <si>
    <t>530121241100003316752</t>
  </si>
  <si>
    <t>昆明市财政局关于下达2024年基本药物制度省级结算补助资金的通知</t>
  </si>
  <si>
    <t>530121241100003316796</t>
  </si>
  <si>
    <t>昆明市财政局关于下达2024年卫生健康事业发展省对下补助资金的通知</t>
  </si>
  <si>
    <t>530121241100002976751</t>
  </si>
  <si>
    <t>昆明市财政局关于下达2024年基本公共卫生服务项目中央补助资金的通知</t>
  </si>
  <si>
    <t>预算05-2表</t>
  </si>
  <si>
    <t>项目年度绩效目标</t>
  </si>
  <si>
    <t>一级指标</t>
  </si>
  <si>
    <t>二级指标</t>
  </si>
  <si>
    <t>三级指标</t>
  </si>
  <si>
    <t>指标性质</t>
  </si>
  <si>
    <t>指标值</t>
  </si>
  <si>
    <t>度量单位</t>
  </si>
  <si>
    <t>指标属性</t>
  </si>
  <si>
    <t>指标内容</t>
  </si>
  <si>
    <t>强基层医疗卫生机构基础设施建设,购置基层医疗卫生机构设备，结合国家、省、市关于认真做好“优质服务基层行”活动暨等级评审有关工作的部署要求完成社区医院及等级医院评审工作。</t>
  </si>
  <si>
    <t>产出指标</t>
  </si>
  <si>
    <t>数量指标</t>
  </si>
  <si>
    <t>复印纸采购需求单位</t>
  </si>
  <si>
    <t>=</t>
  </si>
  <si>
    <t>1个</t>
  </si>
  <si>
    <t>个</t>
  </si>
  <si>
    <t>定量指标</t>
  </si>
  <si>
    <t>质量指标</t>
  </si>
  <si>
    <t>采购完成情况</t>
  </si>
  <si>
    <t>根据文件要求，按照法律法规的规定完成政府采购事项</t>
  </si>
  <si>
    <t>定性指标</t>
  </si>
  <si>
    <t>时效指标</t>
  </si>
  <si>
    <t>采购项目完成时限要求</t>
  </si>
  <si>
    <t>2025年12月31日前</t>
  </si>
  <si>
    <t>效益指标</t>
  </si>
  <si>
    <t>可持续影响</t>
  </si>
  <si>
    <t>持续开展基本医疗服务、基本公共卫生工作</t>
  </si>
  <si>
    <t>持续性</t>
  </si>
  <si>
    <t>持续开展基本医疗服务、基本公共卫生工作。</t>
  </si>
  <si>
    <t>满意度指标</t>
  </si>
  <si>
    <t>服务对象满意度</t>
  </si>
  <si>
    <t>单位职工满意度</t>
  </si>
  <si>
    <t>&gt;=</t>
  </si>
  <si>
    <t>80%</t>
  </si>
  <si>
    <t>%</t>
  </si>
  <si>
    <t>本项目主要包括救护车日常维修、定期保养、紧急故障排除等内容，确保救护车在紧急情况下能够迅速出动，为患者提供及时有效的医疗服务。</t>
  </si>
  <si>
    <t>维修次数</t>
  </si>
  <si>
    <t>预计全年完成救护车维修10辆次，其中日常维修4辆次，紧急故障排除6辆次。</t>
  </si>
  <si>
    <t>救护车运行过程中的风险保障需求</t>
  </si>
  <si>
    <t>确保保险种类齐全，保额充足，能够满足救护车运行过程中的风险保障需求</t>
  </si>
  <si>
    <t>社会效益</t>
  </si>
  <si>
    <t>保险保障机制</t>
  </si>
  <si>
    <t>建立长期稳定的保险保障机制，确保救护车服务可持续发展。</t>
  </si>
  <si>
    <t>患者满意度</t>
  </si>
  <si>
    <t>95%</t>
  </si>
  <si>
    <t>本项目依据《昆明市汽车定编领导小组办公室关于同意购置车辆的批复》等相关政策文件，结合本中心实际情况，制定具体的实施方案和资金管理办法。</t>
  </si>
  <si>
    <t>提供基本医疗服务：
1.使用城镇社区适宜医疗技术和中医药技术，负责对常见病、多发病的诊治，对危急重症进行恰当的处理后及时转诊。
2.承担辖区现场应急救护、医疗保障和康复指导服务。
3.健全消毒、隔离制度，遵守无菌操作规程，加强医疗质量管理；做好医疗废物处理和污水、污物无害化处理。
4.实施国家基本药物制度，严格执行所有药品在基本药物集中采购交易系统上购进、零差率销售等政策。
5.提供政府卫生行政部门批准的其他事宜的医疗服务。</t>
  </si>
  <si>
    <t>开展医院感染监测和控制工作，杜绝医院感染、爆发流行病。</t>
  </si>
  <si>
    <t>100</t>
  </si>
  <si>
    <t>医院感染监控</t>
  </si>
  <si>
    <t>按时完成主管部门各种临时性、指令性任务，按时上报各种报表。</t>
  </si>
  <si>
    <t>工作任务数</t>
  </si>
  <si>
    <t>生态效益</t>
  </si>
  <si>
    <t>严格执行医院控感制度和医疗废物排放处置制度，不造成二次污染。</t>
  </si>
  <si>
    <t>医疗废弃物处置</t>
  </si>
  <si>
    <t>降低居民投诉率，争取为辖区居民及流动人口提供满意的基本医疗服务、基本公共卫生服务、计划生育咨询指导服务</t>
  </si>
  <si>
    <t>90</t>
  </si>
  <si>
    <t>群众满意度</t>
  </si>
  <si>
    <t>昆明市呈贡区龙城街道社区卫生服务中心计划在2025年开展公共卫生、医疗服务工作，为完善中心医疗急救体系，保障人民群众生命健康，进一步提升救护车服务效能，确保其稳定运行，特设立救护车保险费项目，以应对可能的车辆事故及人员伤亡风险，保障救援工作的顺利进行。</t>
  </si>
  <si>
    <t>保险覆盖面</t>
  </si>
  <si>
    <t>预计全年购买保险救护车数量达到1辆，实现全面覆盖。</t>
  </si>
  <si>
    <t>风险保障需求</t>
  </si>
  <si>
    <t>风险保障需求全覆盖</t>
  </si>
  <si>
    <t>确保保险种类齐全，保额充足，能够满足救护车运行过程中的风险保障需求。</t>
  </si>
  <si>
    <t>可持续发展</t>
  </si>
  <si>
    <t>提高救护车服务对象对救援服务的满意度。</t>
  </si>
  <si>
    <t>按照严重精神障碍患者管理工作规范做好各项管理工作，各项管理指标达到国家要求，严防严重精神障碍患者肇事肇祸事件发生。</t>
  </si>
  <si>
    <t>严重精神障碍患者监护人“以奖代补”经费领取人数</t>
  </si>
  <si>
    <t>10人</t>
  </si>
  <si>
    <t>人</t>
  </si>
  <si>
    <t>在册严重精神障碍患者规范管理率</t>
  </si>
  <si>
    <t>在册严重精神障碍患者服药率</t>
  </si>
  <si>
    <t>严重精神障碍患者体检率</t>
  </si>
  <si>
    <t>60%</t>
  </si>
  <si>
    <t>严重精神障碍患者管理水平</t>
  </si>
  <si>
    <t>较去年提升</t>
  </si>
  <si>
    <t>公众满意度</t>
  </si>
  <si>
    <t>90%</t>
  </si>
  <si>
    <t>本项目主要包括从业人员健康体检的组织实施、健康证办理及发放、体检结果的数据管理和分析等工作。通过定期的健康体检，及时发现并处理潜在的健康问题，确保从业人员的健康状态符合岗位要求。本项目经费主要由区级财政资金构成。按照每人65元的体检费用标准，预计人口数为7700人，合计资金测算为500500元。</t>
  </si>
  <si>
    <t>预计完成从业人员体检人次</t>
  </si>
  <si>
    <t>7700人</t>
  </si>
  <si>
    <t>预计完成时限</t>
  </si>
  <si>
    <t>建立长期有效的健康体检机制</t>
  </si>
  <si>
    <t>可持续</t>
  </si>
  <si>
    <t>建立长期有效的健康体检机制，确保从业人员健康状态的持续监测和管理。</t>
  </si>
  <si>
    <t>预计服务对象（从业人员及消费者）对本项目实施的满意度达到80%以上。</t>
  </si>
  <si>
    <t>昆明市呈贡区龙城街道社区卫生服务中心计划在2025年开展公共卫生、医疗服务工作，为完善中心医疗急救体系，保障人民群众生命健康，进一步提升救护车服务效能，有效控制成本，提高资金使用效率，确保救护车能够及时、高效地响应急救需求，特设立救护车加油费项目。</t>
  </si>
  <si>
    <t>救护车加油次数</t>
  </si>
  <si>
    <t>预期每年为救护车提供稳定的加油服务，确保每辆救护车每月至少完成1次加油，全年加油次数不少于12次。</t>
  </si>
  <si>
    <t>次</t>
  </si>
  <si>
    <t>加油服务标准</t>
  </si>
  <si>
    <t>确保加油服务符合国家标准，燃油质量达标，加油过程安全无事故。</t>
  </si>
  <si>
    <t>加油费用管理机制</t>
  </si>
  <si>
    <t>建立长期有效的加油费用管理机制，确保项目持续稳定运行，为未来的急救服务提供有力保障。</t>
  </si>
  <si>
    <t>职工满意度</t>
  </si>
  <si>
    <t>通过问卷调查等方式，收集服务对象和职工对救护车加油服务的满意度，预计满意度达到95%以上。</t>
  </si>
  <si>
    <t>为满足单位物业管理需要，需要采购保安保洁服务，资金由单位自有资金列支</t>
  </si>
  <si>
    <t>设施设备（系统）检查检修次数</t>
  </si>
  <si>
    <t>1天/次</t>
  </si>
  <si>
    <t>消防巡查次数</t>
  </si>
  <si>
    <t>卫生保洁合格率</t>
  </si>
  <si>
    <t>100%</t>
  </si>
  <si>
    <t>物管人员在岗率</t>
  </si>
  <si>
    <t>安全事故发生次数</t>
  </si>
  <si>
    <t>&lt;=</t>
  </si>
  <si>
    <t>1次/年</t>
  </si>
  <si>
    <t>职工 满意度</t>
  </si>
  <si>
    <t>目标1：保证所有政府办基层医疗卫生机构实施国家基本药物制度，推进综合改革顺利进行。
目标2：对实施国家基本药物制度的村卫生室给予补助，支持国家基本药物制度在村卫生室顺利实施。</t>
  </si>
  <si>
    <t>政府办基层医疗卫生机构实施基本药物制度覆盖率</t>
  </si>
  <si>
    <t>村卫生室实施基本药物制度覆盖率</t>
  </si>
  <si>
    <t>经济效益</t>
  </si>
  <si>
    <t>乡村医生收入</t>
  </si>
  <si>
    <t>保持稳定</t>
  </si>
  <si>
    <t/>
  </si>
  <si>
    <t>覆盖乡村医生人数</t>
  </si>
  <si>
    <t>基层医疗卫生机构“优质服务基层行”活动开展评价机构数比例</t>
  </si>
  <si>
    <t>95</t>
  </si>
  <si>
    <t>基层医疗卫生机构达到基本标准及以上的机构比例</t>
  </si>
  <si>
    <t>县域内基层医疗卫生机构门急诊占比</t>
  </si>
  <si>
    <t>较上一年度提升</t>
  </si>
  <si>
    <t>医共体建设符合“紧密型”“促分工”“同 质化”“控费用”“保健康”发展方向</t>
  </si>
  <si>
    <t>达到紧密型标准</t>
  </si>
  <si>
    <t>国家基本药物制度在基层持续实施</t>
  </si>
  <si>
    <t>中长期</t>
  </si>
  <si>
    <t>乡村医生满意度</t>
  </si>
  <si>
    <t>85</t>
  </si>
  <si>
    <t>1.免费向城乡居民提供基本公共卫生服务，促进基本公共卫生服务均等化。2.按照《国家基本公共卫生服务规范(第三版)》为城乡居民建立健康档案，开展健康教育、预防接种等服务。将 0-6岁儿童、65岁以上老年人、孕产妇、原发性高血压和 2型糖尿病患者、严重精神障碍患者、肺结核患者列为重点人群，提供针对性的健康管理服务。2.按市级工作方案完成 2024年碘缺乏病、克山病监测及检测任务；完成克山病慢型病例随访管理工作；完成碘缺乏病实验室外质控考核；完成实验室能力建设。3.职业健康指标监测；职业性尘肺病患者随访调查与康复管理；重点人群职业健康素养监测与干预；常规个人剂量监测和职业健康检查筛查；职业与事故过量受照人员健康数据收集与医学随访；职业病危害因素实验室检测；职业卫生检测能力盲样比对；用人单位职业病防治基本情况调查结果及职业病危害因素实验室检测数据网络报告；医疗卫生机构医用辐射防护监测。4.按照《新划入基本公共卫生服务相关工作规范（2019年版）》，为 65岁及以上老年人提供医养结合服务，为 65岁及以上失能老年人开展健康评估与健康服务，提高老年人生活质量和健康水平。</t>
  </si>
  <si>
    <t>适龄儿童国家免疫规划疫苗接种率</t>
  </si>
  <si>
    <t>7岁以下儿童健康管理率</t>
  </si>
  <si>
    <t>孕产妇系统管理率</t>
  </si>
  <si>
    <t>3岁以下儿童系统管理率</t>
  </si>
  <si>
    <t>80</t>
  </si>
  <si>
    <t>老年人中医药健康管理率</t>
  </si>
  <si>
    <t>70</t>
  </si>
  <si>
    <t>肺结核患者管理率</t>
  </si>
  <si>
    <t>社区在册居家严重精神障碍患者健康管理率</t>
  </si>
  <si>
    <t>儿童中医药健康管理率</t>
  </si>
  <si>
    <t>77</t>
  </si>
  <si>
    <t>卫生监督协管信息报告率</t>
  </si>
  <si>
    <t>居民规范化电子健康档案覆盖率</t>
  </si>
  <si>
    <t>62</t>
  </si>
  <si>
    <t>高血压患者基层规范管理服务率</t>
  </si>
  <si>
    <t>2型糖尿病患者基层规范管理服务率</t>
  </si>
  <si>
    <t>65岁以上老年人城乡社区规范健康管理服务率</t>
  </si>
  <si>
    <t>传染病和突发公共卫生时间报告率</t>
  </si>
  <si>
    <t>重点行业领域监督检查覆盖率</t>
  </si>
  <si>
    <t>城乡居民公共卫生差距</t>
  </si>
  <si>
    <t>不断缩小</t>
  </si>
  <si>
    <t>国家随机监督抽查任务完结率</t>
  </si>
  <si>
    <t>基本公共卫生服务水平</t>
  </si>
  <si>
    <t>不断提高</t>
  </si>
  <si>
    <t>城乡居民对基本公共卫生服务满意度</t>
  </si>
  <si>
    <t>昆明市全国艾滋病综合防治示范区的各项机构，以遏制艾滋病性传播为主攻方向，加强组织领导和目标导向，全面完成示范区年度指标任务。</t>
  </si>
  <si>
    <t>完成辖区在昆明市全国艾滋病 综合防治示范区年度指 标任务</t>
  </si>
  <si>
    <t>居民艾滋病防治知识知 晓率</t>
  </si>
  <si>
    <t>加强重大传染病及健康危害因素检测及防控；降低结核病、性病、丙肝、麻风病、艾滋病新发感染，降低艾滋病病死率，艾滋病疫情总体下降。第五轮全国艾滋病综合防控示范区建设达标</t>
  </si>
  <si>
    <t>治疗及随访管理肺结核患 者任务完成率</t>
  </si>
  <si>
    <t>丙肝抗体阳性者核酸检测率</t>
  </si>
  <si>
    <t>麻风病规定随访到位率</t>
  </si>
  <si>
    <t>麻风病密切接触者检查率</t>
  </si>
  <si>
    <t>肺结核患者病原学阳性率</t>
  </si>
  <si>
    <t>60</t>
  </si>
  <si>
    <t>肺结核患者成功治疗率</t>
  </si>
  <si>
    <t>麻风病可疑线索报告任务 完成率</t>
  </si>
  <si>
    <t>艾滋病母婴传播率</t>
  </si>
  <si>
    <t>居民健康水平提高</t>
  </si>
  <si>
    <t>提升基层突发事件消毒处 置水平和消毒质量</t>
  </si>
  <si>
    <t>有效控制艾滋病疫情</t>
  </si>
  <si>
    <t>受益人群满意度</t>
  </si>
  <si>
    <t>为保障呈贡区（已脱贫）建档立卡贫困人口家庭医生签约服务工作的落实和有序开展</t>
  </si>
  <si>
    <t>完成辖区在昆明市年度指标任务</t>
  </si>
  <si>
    <t>居民知晓率</t>
  </si>
  <si>
    <t>预算06表</t>
  </si>
  <si>
    <t>政府性基金预算支出预算表</t>
  </si>
  <si>
    <t>单位名称：昆明市发展和改革委员会</t>
  </si>
  <si>
    <t>政府性基金预算支出</t>
  </si>
  <si>
    <t>合  计</t>
  </si>
  <si>
    <t>备注：此表为空。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</si>
  <si>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</si>
  <si>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</si>
  <si>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</si>
  <si>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</si>
  <si>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</si>
  <si>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</si>
  <si>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</si>
  <si>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</si>
  <si>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</si>
  <si>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</si>
  <si>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</si>
  <si>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喷墨打印机</t>
  </si>
  <si>
    <t>A4黑白打印机</t>
  </si>
  <si>
    <t>台</t>
  </si>
  <si>
    <t>办公桌椅</t>
  </si>
  <si>
    <t>办公桌</t>
  </si>
  <si>
    <t>套</t>
  </si>
  <si>
    <t>犬伤冲洗设备</t>
  </si>
  <si>
    <t>病房护理及医院设备</t>
  </si>
  <si>
    <t>多功能彩色打印复印一体机</t>
  </si>
  <si>
    <t>多功能一体机</t>
  </si>
  <si>
    <t>复印纸采购</t>
  </si>
  <si>
    <t>复印纸</t>
  </si>
  <si>
    <t>件</t>
  </si>
  <si>
    <t>电视机、登记显示小屏、留观信息大屏</t>
  </si>
  <si>
    <t>普通电视设备（电视机）</t>
  </si>
  <si>
    <t>台式计算机</t>
  </si>
  <si>
    <t>文件柜</t>
  </si>
  <si>
    <t>骨密度检测仪</t>
  </si>
  <si>
    <t>医用电子生理参数检测仪器设备</t>
  </si>
  <si>
    <t>车辆维修和保养服务</t>
  </si>
  <si>
    <t>元</t>
  </si>
  <si>
    <t>复印纸采购项目</t>
  </si>
  <si>
    <t>车辆加油、添加燃料服务</t>
  </si>
  <si>
    <t>机动车保险服务</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</si>
  <si>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</si>
  <si>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</si>
  <si>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</si>
  <si>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</si>
  <si>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</si>
  <si>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</si>
  <si>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</si>
  <si>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</si>
  <si>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</si>
  <si>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</si>
  <si>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</si>
  <si>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</si>
  <si>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</si>
  <si>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</si>
  <si>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</si>
  <si>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</si>
  <si>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</si>
  <si>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</si>
  <si>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</si>
  <si>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</si>
  <si>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</si>
  <si>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</si>
  <si>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</si>
  <si>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</si>
  <si>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</si>
  <si>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</si>
  <si>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</si>
  <si>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</si>
  <si>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</si>
  <si>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</si>
  <si>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</si>
  <si>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</si>
  <si>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备注；此表为空。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</si>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</sst>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color theme="1"/>
      <name val="宋体"/>
      <charset val="134"/>
      <scheme val="minor"/>
    </font>
    <font>
      <sz val="9"/>
      <name val="宋体"/>
      <charset val="134"/>
    </font>
    <font>
      <sz val="9"/>
      <name val="宋体"/>
      <charset val="1"/>
    </font>
    <font>
      <b/>
      <sz val="18"/>
      <color rgb="FF000000"/>
      <name val="宋体"/>
      <charset val="134"/>
    </font>
    <font>
      <sz val="11"/>
      <name val="宋体"/>
      <charset val="134"/>
      <scheme val="minor"/>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
      <sz val="11"/>
      <color theme="1"/>
      <name val="宋体"/>
      <charset val="134"/>
    </font>
  </fonts>
  <fills count="36">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rgb="FF000000"/>
      </right>
      <top style="thin">
        <color auto="1"/>
      </top>
      <bottom style="thin">
        <color auto="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5" borderId="23"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4" applyNumberFormat="0" applyFill="0" applyAlignment="0" applyProtection="0">
      <alignment vertical="center"/>
    </xf>
    <xf numFmtId="0" fontId="24" fillId="0" borderId="24" applyNumberFormat="0" applyFill="0" applyAlignment="0" applyProtection="0">
      <alignment vertical="center"/>
    </xf>
    <xf numFmtId="0" fontId="25" fillId="0" borderId="25" applyNumberFormat="0" applyFill="0" applyAlignment="0" applyProtection="0">
      <alignment vertical="center"/>
    </xf>
    <xf numFmtId="0" fontId="25" fillId="0" borderId="0" applyNumberFormat="0" applyFill="0" applyBorder="0" applyAlignment="0" applyProtection="0">
      <alignment vertical="center"/>
    </xf>
    <xf numFmtId="0" fontId="26" fillId="6" borderId="26" applyNumberFormat="0" applyAlignment="0" applyProtection="0">
      <alignment vertical="center"/>
    </xf>
    <xf numFmtId="0" fontId="27" fillId="7" borderId="27" applyNumberFormat="0" applyAlignment="0" applyProtection="0">
      <alignment vertical="center"/>
    </xf>
    <xf numFmtId="0" fontId="28" fillId="7" borderId="26" applyNumberFormat="0" applyAlignment="0" applyProtection="0">
      <alignment vertical="center"/>
    </xf>
    <xf numFmtId="0" fontId="29" fillId="8" borderId="28" applyNumberFormat="0" applyAlignment="0" applyProtection="0">
      <alignment vertical="center"/>
    </xf>
    <xf numFmtId="0" fontId="30" fillId="0" borderId="29" applyNumberFormat="0" applyFill="0" applyAlignment="0" applyProtection="0">
      <alignment vertical="center"/>
    </xf>
    <xf numFmtId="0" fontId="31" fillId="0" borderId="30" applyNumberFormat="0" applyFill="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5" fillId="35" borderId="0" applyNumberFormat="0" applyBorder="0" applyAlignment="0" applyProtection="0">
      <alignment vertical="center"/>
    </xf>
    <xf numFmtId="176" fontId="12" fillId="0" borderId="7">
      <alignment horizontal="right" vertical="center"/>
    </xf>
    <xf numFmtId="177" fontId="12" fillId="0" borderId="7">
      <alignment horizontal="right" vertical="center"/>
    </xf>
    <xf numFmtId="10" fontId="12" fillId="0" borderId="7">
      <alignment horizontal="righ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79" fontId="12" fillId="0" borderId="7">
      <alignment horizontal="right" vertical="center"/>
    </xf>
    <xf numFmtId="180" fontId="12" fillId="0" borderId="7">
      <alignment horizontal="right" vertical="center"/>
    </xf>
    <xf numFmtId="0" fontId="37" fillId="0" borderId="0">
      <alignment vertical="top"/>
      <protection locked="0"/>
    </xf>
    <xf numFmtId="0" fontId="38" fillId="0" borderId="0">
      <alignment vertical="center"/>
    </xf>
  </cellStyleXfs>
  <cellXfs count="268">
    <xf numFmtId="0" fontId="0" fillId="0" borderId="0" xfId="0" applyFont="1" applyBorder="1"/>
    <xf numFmtId="0" fontId="0" fillId="0" borderId="0" xfId="0" applyFont="1" applyBorder="1" applyAlignment="1">
      <alignment vertical="center"/>
    </xf>
    <xf numFmtId="0" fontId="0" fillId="2" borderId="0" xfId="0" applyFont="1" applyFill="1" applyBorder="1" applyAlignment="1">
      <alignment horizontal="center" vertical="center"/>
    </xf>
    <xf numFmtId="0" fontId="0" fillId="2" borderId="0" xfId="0" applyFont="1" applyFill="1" applyBorder="1"/>
    <xf numFmtId="49" fontId="1" fillId="2" borderId="0" xfId="0" applyNumberFormat="1" applyFont="1" applyFill="1" applyBorder="1"/>
    <xf numFmtId="0" fontId="2" fillId="2" borderId="0" xfId="0" applyFont="1" applyFill="1" applyBorder="1" applyAlignment="1" applyProtection="1">
      <alignment horizontal="right" vertical="center"/>
      <protection locked="0"/>
    </xf>
    <xf numFmtId="0" fontId="3" fillId="2" borderId="0" xfId="0" applyFont="1" applyFill="1" applyBorder="1" applyAlignment="1">
      <alignment horizontal="center" vertical="center"/>
    </xf>
    <xf numFmtId="0" fontId="2" fillId="2" borderId="0" xfId="0" applyFont="1" applyFill="1" applyBorder="1" applyAlignment="1" applyProtection="1">
      <alignment horizontal="left" vertical="center"/>
      <protection locked="0"/>
    </xf>
    <xf numFmtId="0" fontId="4" fillId="2" borderId="0" xfId="0" applyFont="1" applyFill="1" applyBorder="1" applyAlignment="1">
      <alignment horizontal="left" vertical="center"/>
    </xf>
    <xf numFmtId="0" fontId="4" fillId="2" borderId="0" xfId="0" applyFont="1" applyFill="1" applyBorder="1"/>
    <xf numFmtId="0" fontId="2" fillId="2" borderId="0" xfId="0" applyFont="1" applyFill="1" applyBorder="1" applyAlignment="1" applyProtection="1">
      <alignment horizontal="right"/>
      <protection locked="0"/>
    </xf>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pplyProtection="1">
      <alignment horizontal="center" vertical="center" wrapText="1"/>
      <protection locked="0"/>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2" borderId="6" xfId="0" applyFont="1" applyFill="1" applyBorder="1" applyAlignment="1">
      <alignment horizontal="center" vertical="center" wrapText="1"/>
    </xf>
    <xf numFmtId="0" fontId="4"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protection locked="0"/>
    </xf>
    <xf numFmtId="4" fontId="2" fillId="2" borderId="7" xfId="0" applyNumberFormat="1" applyFont="1" applyFill="1" applyBorder="1" applyAlignment="1" applyProtection="1">
      <alignment horizontal="right"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left" vertical="center" wrapText="1"/>
      <protection locked="0"/>
    </xf>
    <xf numFmtId="0" fontId="2" fillId="2" borderId="4" xfId="0" applyFont="1" applyFill="1" applyBorder="1" applyAlignment="1" applyProtection="1">
      <alignment horizontal="left" vertical="center" wrapText="1"/>
      <protection locked="0"/>
    </xf>
    <xf numFmtId="0" fontId="0" fillId="2" borderId="0" xfId="0" applyFont="1" applyFill="1" applyBorder="1" applyAlignment="1">
      <alignment vertical="center"/>
    </xf>
    <xf numFmtId="0" fontId="0" fillId="0" borderId="0" xfId="0" applyFont="1" applyBorder="1" applyAlignment="1">
      <alignment horizontal="left" vertical="center"/>
    </xf>
    <xf numFmtId="0" fontId="4" fillId="2" borderId="5" xfId="0" applyFont="1" applyFill="1" applyBorder="1" applyAlignment="1">
      <alignment horizontal="center" vertical="center"/>
    </xf>
    <xf numFmtId="0" fontId="2" fillId="2" borderId="7" xfId="0" applyFont="1" applyFill="1" applyBorder="1" applyAlignment="1">
      <alignment horizontal="left" vertical="center" wrapText="1"/>
    </xf>
    <xf numFmtId="4" fontId="2" fillId="2" borderId="7" xfId="0" applyNumberFormat="1" applyFont="1" applyFill="1" applyBorder="1" applyAlignment="1">
      <alignment horizontal="right" vertical="center" wrapText="1"/>
    </xf>
    <xf numFmtId="0" fontId="1" fillId="2" borderId="2" xfId="0" applyFont="1" applyFill="1" applyBorder="1" applyAlignment="1" applyProtection="1">
      <alignment horizontal="center" vertical="center" wrapText="1"/>
      <protection locked="0"/>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0" fillId="2" borderId="0" xfId="0" applyFont="1" applyFill="1" applyBorder="1" applyAlignment="1">
      <alignment horizontal="left" vertical="center"/>
    </xf>
    <xf numFmtId="0" fontId="1" fillId="2" borderId="7" xfId="0" applyFont="1" applyFill="1" applyBorder="1" applyAlignment="1" applyProtection="1">
      <alignment horizontal="center" vertical="center"/>
      <protection locked="0"/>
    </xf>
    <xf numFmtId="4" fontId="5" fillId="2" borderId="7" xfId="54" applyNumberFormat="1" applyFont="1" applyFill="1" applyBorder="1">
      <alignment horizontal="right" vertical="center"/>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2" fillId="2" borderId="0" xfId="0" applyFont="1" applyFill="1" applyBorder="1" applyAlignment="1" applyProtection="1">
      <alignment horizontal="right" vertical="top" wrapText="1"/>
      <protection locked="0"/>
    </xf>
    <xf numFmtId="0" fontId="6" fillId="3" borderId="0" xfId="0" applyFont="1" applyFill="1" applyBorder="1" applyAlignment="1" applyProtection="1">
      <alignment vertical="top"/>
      <protection locked="0"/>
    </xf>
    <xf numFmtId="0" fontId="6" fillId="3" borderId="0" xfId="0" applyFont="1" applyFill="1" applyBorder="1" applyAlignment="1">
      <alignment vertical="top"/>
    </xf>
    <xf numFmtId="0" fontId="7" fillId="2" borderId="0" xfId="0" applyFont="1" applyFill="1" applyBorder="1" applyAlignment="1" applyProtection="1">
      <alignment horizontal="center" vertical="center" wrapText="1"/>
      <protection locked="0"/>
    </xf>
    <xf numFmtId="0" fontId="6" fillId="3" borderId="0" xfId="0" applyFont="1" applyFill="1" applyBorder="1" applyProtection="1">
      <protection locked="0"/>
    </xf>
    <xf numFmtId="0" fontId="6" fillId="3" borderId="0" xfId="0" applyFont="1" applyFill="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0" fillId="3" borderId="0" xfId="0" applyFont="1" applyFill="1" applyBorder="1"/>
    <xf numFmtId="0" fontId="1" fillId="3"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3" borderId="7" xfId="0" applyFont="1" applyFill="1" applyBorder="1" applyAlignment="1" applyProtection="1">
      <alignment horizontal="center"/>
      <protection locked="0"/>
    </xf>
    <xf numFmtId="0" fontId="2" fillId="3" borderId="7" xfId="0" applyFont="1" applyFill="1" applyBorder="1" applyAlignment="1" applyProtection="1">
      <alignment horizontal="center" wrapText="1"/>
      <protection locked="0"/>
    </xf>
    <xf numFmtId="0" fontId="2" fillId="3" borderId="7" xfId="0" applyFont="1" applyFill="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left" vertical="center" wrapText="1"/>
      <protection locked="0"/>
    </xf>
    <xf numFmtId="0" fontId="2" fillId="3"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3" borderId="7" xfId="0" applyNumberFormat="1" applyFont="1" applyFill="1" applyBorder="1" applyAlignment="1" applyProtection="1">
      <alignment horizontal="right" vertical="center"/>
      <protection locked="0"/>
    </xf>
    <xf numFmtId="0" fontId="2" fillId="3" borderId="7" xfId="0" applyFont="1" applyFill="1" applyBorder="1" applyAlignment="1">
      <alignment horizontal="center" vertical="center"/>
    </xf>
    <xf numFmtId="0" fontId="2" fillId="3" borderId="7" xfId="0" applyFont="1" applyFill="1" applyBorder="1" applyAlignment="1" applyProtection="1">
      <alignment horizontal="left"/>
      <protection locked="0"/>
    </xf>
    <xf numFmtId="0" fontId="2" fillId="3" borderId="7" xfId="0" applyFont="1" applyFill="1" applyBorder="1" applyAlignment="1">
      <alignment horizontal="left"/>
    </xf>
    <xf numFmtId="0" fontId="2" fillId="2" borderId="7" xfId="0" applyFont="1" applyFill="1" applyBorder="1" applyAlignment="1">
      <alignment horizontal="right" vertical="center"/>
    </xf>
    <xf numFmtId="0" fontId="0" fillId="3" borderId="0" xfId="0" applyFont="1" applyFill="1" applyBorder="1" applyAlignment="1">
      <alignment horizontal="left" vertical="center"/>
    </xf>
    <xf numFmtId="0" fontId="2" fillId="2" borderId="0" xfId="0" applyFont="1" applyFill="1" applyBorder="1" applyAlignment="1" applyProtection="1">
      <alignment horizontal="right" vertical="center" wrapText="1"/>
      <protection locked="0"/>
    </xf>
    <xf numFmtId="0" fontId="8" fillId="2" borderId="0" xfId="0" applyFont="1" applyFill="1" applyBorder="1" applyAlignment="1">
      <alignment horizontal="center" vertical="center"/>
    </xf>
    <xf numFmtId="0" fontId="3" fillId="2" borderId="0" xfId="0" applyFont="1" applyFill="1" applyBorder="1" applyAlignment="1" applyProtection="1">
      <alignment horizontal="center" vertical="center"/>
      <protection locked="0"/>
    </xf>
    <xf numFmtId="0" fontId="4" fillId="2" borderId="7" xfId="0" applyFont="1" applyFill="1" applyBorder="1" applyAlignment="1">
      <alignment horizontal="center" vertical="center" wrapText="1"/>
    </xf>
    <xf numFmtId="0" fontId="4" fillId="2" borderId="7" xfId="0" applyFont="1" applyFill="1" applyBorder="1" applyAlignment="1" applyProtection="1">
      <alignment horizontal="center" vertical="center"/>
      <protection locked="0"/>
    </xf>
    <xf numFmtId="0" fontId="2" fillId="2" borderId="7" xfId="0" applyFont="1" applyFill="1" applyBorder="1" applyAlignment="1">
      <alignment vertical="center" wrapText="1"/>
    </xf>
    <xf numFmtId="0" fontId="2" fillId="2" borderId="7" xfId="0" applyFont="1" applyFill="1" applyBorder="1" applyAlignment="1" applyProtection="1">
      <alignment horizontal="center" vertical="center"/>
      <protection locked="0"/>
    </xf>
    <xf numFmtId="0" fontId="1" fillId="2" borderId="0" xfId="0" applyFont="1" applyFill="1" applyBorder="1" applyAlignment="1">
      <alignment horizontal="right" vertical="center"/>
    </xf>
    <xf numFmtId="0" fontId="8" fillId="2" borderId="0" xfId="0" applyFont="1" applyFill="1" applyBorder="1" applyAlignment="1">
      <alignment horizontal="center" vertical="center" wrapText="1"/>
    </xf>
    <xf numFmtId="0" fontId="2" fillId="2" borderId="0" xfId="0" applyFont="1" applyFill="1" applyBorder="1" applyAlignment="1">
      <alignment horizontal="left" vertical="center" wrapText="1"/>
    </xf>
    <xf numFmtId="0" fontId="4" fillId="2" borderId="0" xfId="0" applyFont="1" applyFill="1" applyBorder="1" applyAlignment="1">
      <alignment wrapText="1"/>
    </xf>
    <xf numFmtId="0" fontId="1" fillId="2" borderId="0" xfId="0" applyFont="1" applyFill="1" applyBorder="1" applyAlignment="1">
      <alignment horizontal="right" wrapText="1"/>
    </xf>
    <xf numFmtId="0" fontId="1" fillId="2" borderId="0" xfId="0" applyFont="1" applyFill="1" applyBorder="1" applyAlignment="1">
      <alignment wrapText="1"/>
    </xf>
    <xf numFmtId="0" fontId="4" fillId="2" borderId="8" xfId="0" applyFont="1" applyFill="1" applyBorder="1" applyAlignment="1">
      <alignment horizontal="center" vertical="center" wrapText="1"/>
    </xf>
    <xf numFmtId="0" fontId="1" fillId="2" borderId="2" xfId="0" applyFont="1" applyFill="1" applyBorder="1" applyAlignment="1">
      <alignment horizontal="center" vertical="center"/>
    </xf>
    <xf numFmtId="178" fontId="5" fillId="2" borderId="7" xfId="0" applyNumberFormat="1" applyFont="1" applyFill="1" applyBorder="1" applyAlignment="1">
      <alignment horizontal="right"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center"/>
      <protection locked="0"/>
    </xf>
    <xf numFmtId="0" fontId="1" fillId="2" borderId="0" xfId="0" applyFont="1" applyFill="1" applyBorder="1" applyProtection="1">
      <protection locked="0"/>
    </xf>
    <xf numFmtId="0" fontId="3" fillId="2" borderId="0" xfId="0" applyFont="1" applyFill="1" applyBorder="1" applyAlignment="1">
      <alignment horizontal="center" vertical="center" wrapText="1"/>
    </xf>
    <xf numFmtId="0" fontId="4" fillId="2" borderId="0" xfId="0" applyFont="1" applyFill="1" applyBorder="1" applyProtection="1">
      <protection locked="0"/>
    </xf>
    <xf numFmtId="0" fontId="4" fillId="2" borderId="9" xfId="0" applyFont="1" applyFill="1" applyBorder="1" applyAlignment="1" applyProtection="1">
      <alignment horizontal="center" vertic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pplyProtection="1">
      <alignment horizontal="center" vertical="center"/>
      <protection locked="0"/>
    </xf>
    <xf numFmtId="0" fontId="4" fillId="2" borderId="10" xfId="0" applyFont="1" applyFill="1" applyBorder="1" applyAlignment="1">
      <alignment horizontal="center" vertical="center" wrapText="1"/>
    </xf>
    <xf numFmtId="0" fontId="4" fillId="2" borderId="11" xfId="0" applyFont="1" applyFill="1" applyBorder="1" applyAlignment="1" applyProtection="1">
      <alignment horizontal="center" vertical="center"/>
      <protection locked="0"/>
    </xf>
    <xf numFmtId="0" fontId="4" fillId="2" borderId="11" xfId="0" applyFont="1" applyFill="1" applyBorder="1" applyAlignment="1">
      <alignment horizontal="center" vertical="center" wrapText="1"/>
    </xf>
    <xf numFmtId="0" fontId="2" fillId="2" borderId="6" xfId="0" applyFont="1" applyFill="1" applyBorder="1" applyAlignment="1">
      <alignment horizontal="left" vertical="center" wrapText="1"/>
    </xf>
    <xf numFmtId="0" fontId="2" fillId="2" borderId="11" xfId="0" applyFont="1" applyFill="1" applyBorder="1" applyAlignment="1" applyProtection="1">
      <alignment horizontal="left" vertical="center"/>
      <protection locked="0"/>
    </xf>
    <xf numFmtId="0" fontId="2" fillId="2" borderId="11" xfId="0" applyFont="1" applyFill="1" applyBorder="1" applyAlignment="1">
      <alignment horizontal="left" vertical="center" wrapText="1"/>
    </xf>
    <xf numFmtId="0" fontId="2" fillId="2" borderId="12" xfId="0" applyFont="1" applyFill="1" applyBorder="1" applyAlignment="1">
      <alignment horizontal="center" vertical="center"/>
    </xf>
    <xf numFmtId="0" fontId="2" fillId="2" borderId="13" xfId="0" applyFont="1" applyFill="1" applyBorder="1" applyAlignment="1" applyProtection="1">
      <alignment horizontal="left" vertical="center"/>
      <protection locked="0"/>
    </xf>
    <xf numFmtId="0" fontId="2" fillId="2" borderId="13" xfId="0" applyFont="1" applyFill="1" applyBorder="1" applyAlignment="1">
      <alignment horizontal="left" vertical="center"/>
    </xf>
    <xf numFmtId="0" fontId="2" fillId="2" borderId="0" xfId="0" applyFont="1" applyFill="1" applyBorder="1" applyAlignment="1" applyProtection="1">
      <alignment vertical="top" wrapText="1"/>
      <protection locked="0"/>
    </xf>
    <xf numFmtId="0" fontId="3" fillId="2" borderId="0" xfId="0" applyFont="1" applyFill="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3" xfId="0"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2" borderId="0" xfId="0" applyFont="1" applyFill="1" applyBorder="1" applyAlignment="1" applyProtection="1">
      <alignment horizontal="right" wrapText="1"/>
      <protection locked="0"/>
    </xf>
    <xf numFmtId="0" fontId="4" fillId="2" borderId="13"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wrapText="1"/>
      <protection locked="0"/>
    </xf>
    <xf numFmtId="0" fontId="0" fillId="0" borderId="0" xfId="0" applyFont="1" applyBorder="1" applyAlignment="1">
      <alignment horizontal="center"/>
    </xf>
    <xf numFmtId="0" fontId="1" fillId="2" borderId="0" xfId="0" applyFont="1" applyFill="1" applyBorder="1" applyAlignment="1" applyProtection="1">
      <alignment horizontal="center"/>
      <protection locked="0"/>
    </xf>
    <xf numFmtId="0" fontId="2" fillId="2" borderId="0" xfId="0" applyFont="1" applyFill="1" applyBorder="1" applyAlignment="1">
      <alignment horizontal="left" vertical="center"/>
    </xf>
    <xf numFmtId="0" fontId="4" fillId="2" borderId="0" xfId="0" applyFont="1" applyFill="1" applyBorder="1" applyAlignment="1" applyProtection="1">
      <alignment horizontal="center"/>
      <protection locked="0"/>
    </xf>
    <xf numFmtId="180" fontId="5" fillId="2" borderId="7" xfId="56" applyNumberFormat="1" applyFont="1" applyFill="1" applyBorder="1" applyAlignment="1">
      <alignment horizontal="center" vertical="center"/>
    </xf>
    <xf numFmtId="180" fontId="5" fillId="2" borderId="7" xfId="0" applyNumberFormat="1" applyFont="1" applyFill="1" applyBorder="1" applyAlignment="1">
      <alignment horizontal="center" vertical="center"/>
    </xf>
    <xf numFmtId="180" fontId="5" fillId="2" borderId="6" xfId="56" applyNumberFormat="1" applyFont="1" applyFill="1" applyBorder="1" applyAlignment="1">
      <alignment horizontal="center" vertical="center"/>
    </xf>
    <xf numFmtId="180" fontId="5" fillId="2" borderId="14" xfId="56" applyNumberFormat="1" applyFont="1" applyFill="1" applyBorder="1" applyAlignment="1">
      <alignment horizontal="center" vertical="center"/>
    </xf>
    <xf numFmtId="0" fontId="2" fillId="2" borderId="14" xfId="0" applyFont="1" applyFill="1" applyBorder="1" applyAlignment="1">
      <alignment horizontal="lef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righ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Border="1" applyAlignment="1" applyProtection="1">
      <alignment horizontal="center" vertical="center"/>
      <protection locked="0"/>
    </xf>
    <xf numFmtId="178" fontId="5" fillId="2" borderId="0" xfId="0" applyNumberFormat="1" applyFont="1" applyFill="1" applyBorder="1" applyAlignment="1">
      <alignment horizontal="left" vertical="center"/>
    </xf>
    <xf numFmtId="0" fontId="2" fillId="2" borderId="0" xfId="0" applyFont="1" applyFill="1" applyBorder="1" applyAlignment="1">
      <alignment horizontal="right"/>
    </xf>
    <xf numFmtId="0" fontId="9" fillId="2" borderId="0" xfId="0" applyFont="1" applyFill="1" applyBorder="1" applyAlignment="1" applyProtection="1">
      <alignment horizontal="right"/>
      <protection locked="0"/>
    </xf>
    <xf numFmtId="49" fontId="9" fillId="2" borderId="0" xfId="0" applyNumberFormat="1" applyFont="1" applyFill="1" applyBorder="1" applyProtection="1">
      <protection locked="0"/>
    </xf>
    <xf numFmtId="0" fontId="1" fillId="2" borderId="0" xfId="0" applyFont="1" applyFill="1" applyBorder="1" applyAlignment="1">
      <alignment horizontal="right"/>
    </xf>
    <xf numFmtId="0" fontId="10" fillId="2" borderId="0"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protection locked="0"/>
    </xf>
    <xf numFmtId="0" fontId="10" fillId="2" borderId="0"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wrapText="1"/>
      <protection locked="0"/>
    </xf>
    <xf numFmtId="49" fontId="4" fillId="2" borderId="7" xfId="0" applyNumberFormat="1" applyFont="1" applyFill="1" applyBorder="1" applyAlignment="1" applyProtection="1">
      <alignment horizontal="center" vertical="center"/>
      <protection locked="0"/>
    </xf>
    <xf numFmtId="0" fontId="4" fillId="2" borderId="7" xfId="0" applyFont="1" applyFill="1" applyBorder="1" applyAlignment="1">
      <alignment horizontal="center" vertical="center"/>
    </xf>
    <xf numFmtId="0" fontId="1" fillId="2" borderId="3" xfId="0"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center"/>
      <protection locked="0"/>
    </xf>
    <xf numFmtId="0" fontId="1" fillId="2" borderId="7" xfId="0" applyFont="1" applyFill="1" applyBorder="1" applyAlignment="1">
      <alignment horizontal="center" vertical="center" wrapText="1"/>
    </xf>
    <xf numFmtId="49" fontId="5" fillId="2" borderId="16" xfId="53" applyNumberFormat="1" applyFont="1" applyFill="1" applyBorder="1" applyAlignment="1">
      <alignment horizontal="left" vertical="center" wrapText="1" indent="1"/>
    </xf>
    <xf numFmtId="49" fontId="5" fillId="2" borderId="16" xfId="53" applyNumberFormat="1" applyFont="1" applyFill="1" applyBorder="1">
      <alignment horizontal="left" vertical="center" wrapText="1"/>
    </xf>
    <xf numFmtId="49" fontId="5" fillId="2" borderId="16" xfId="53" applyNumberFormat="1" applyFont="1" applyFill="1" applyBorder="1" applyAlignment="1">
      <alignment horizontal="left" vertical="center" wrapText="1" indent="1"/>
    </xf>
    <xf numFmtId="49" fontId="5" fillId="2" borderId="16" xfId="53" applyNumberFormat="1" applyFont="1" applyFill="1" applyBorder="1">
      <alignment horizontal="left" vertical="center" wrapText="1"/>
    </xf>
    <xf numFmtId="0" fontId="2" fillId="2" borderId="16" xfId="0" applyFont="1" applyFill="1" applyBorder="1" applyAlignment="1" applyProtection="1">
      <alignment horizontal="left" vertical="center" wrapText="1"/>
      <protection locked="0"/>
    </xf>
    <xf numFmtId="0" fontId="11" fillId="2" borderId="16" xfId="0" applyFont="1" applyFill="1" applyBorder="1" applyAlignment="1">
      <alignment horizontal="justify" vertical="center" wrapText="1"/>
    </xf>
    <xf numFmtId="0" fontId="11" fillId="2" borderId="16" xfId="0" applyFont="1" applyFill="1" applyBorder="1" applyAlignment="1">
      <alignment horizontal="justify" vertical="center"/>
    </xf>
    <xf numFmtId="49" fontId="5" fillId="2" borderId="16" xfId="58" applyNumberFormat="1" applyFont="1" applyFill="1" applyBorder="1" applyAlignment="1">
      <alignment horizontal="justify" vertical="center" wrapText="1"/>
    </xf>
    <xf numFmtId="49" fontId="12" fillId="2" borderId="16" xfId="58" applyNumberFormat="1" applyFont="1" applyFill="1" applyBorder="1" applyAlignment="1">
      <alignment horizontal="justify" vertical="center"/>
    </xf>
    <xf numFmtId="0" fontId="2" fillId="2" borderId="16" xfId="0" applyFont="1" applyFill="1" applyBorder="1" applyAlignment="1" applyProtection="1">
      <alignment horizontal="center" vertical="center" wrapText="1"/>
      <protection locked="0"/>
    </xf>
    <xf numFmtId="49" fontId="5" fillId="2" borderId="16" xfId="53" applyNumberFormat="1" applyFont="1" applyFill="1" applyBorder="1" applyAlignment="1">
      <alignment horizontal="left" vertical="center" wrapText="1"/>
    </xf>
    <xf numFmtId="49" fontId="5" fillId="2" borderId="16" xfId="53" applyNumberFormat="1" applyFont="1" applyFill="1" applyBorder="1" applyAlignment="1">
      <alignment horizontal="left" vertical="center" wrapText="1"/>
    </xf>
    <xf numFmtId="49" fontId="5" fillId="2" borderId="16" xfId="53" applyNumberFormat="1" applyFont="1" applyFill="1" applyBorder="1" applyAlignment="1">
      <alignment horizontal="justify" vertical="center" wrapText="1"/>
    </xf>
    <xf numFmtId="0" fontId="11" fillId="2" borderId="16" xfId="0" applyFont="1" applyFill="1" applyBorder="1"/>
    <xf numFmtId="0" fontId="11" fillId="2" borderId="16" xfId="0" applyFont="1" applyFill="1" applyBorder="1" applyAlignment="1">
      <alignment wrapText="1"/>
    </xf>
    <xf numFmtId="0" fontId="1" fillId="2" borderId="0" xfId="0" applyFont="1" applyFill="1" applyBorder="1" applyAlignment="1">
      <alignment vertical="top"/>
    </xf>
    <xf numFmtId="0" fontId="2" fillId="2" borderId="14" xfId="0" applyFont="1" applyFill="1" applyBorder="1" applyAlignment="1">
      <alignment vertical="center" wrapText="1"/>
    </xf>
    <xf numFmtId="0" fontId="2" fillId="2" borderId="14"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7" xfId="0" applyFont="1" applyFill="1" applyBorder="1" applyAlignment="1" applyProtection="1">
      <alignment horizontal="left" vertical="center" wrapText="1"/>
      <protection locked="0"/>
    </xf>
    <xf numFmtId="0" fontId="0" fillId="2" borderId="18" xfId="0" applyFont="1" applyFill="1" applyBorder="1" applyAlignment="1">
      <alignment horizontal="center"/>
    </xf>
    <xf numFmtId="0" fontId="0" fillId="2" borderId="19" xfId="0" applyFont="1" applyFill="1" applyBorder="1" applyAlignment="1">
      <alignment horizontal="center"/>
    </xf>
    <xf numFmtId="0" fontId="0" fillId="2" borderId="20" xfId="0" applyFont="1" applyFill="1" applyBorder="1" applyAlignment="1">
      <alignment horizont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2" xfId="0"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xf>
    <xf numFmtId="178" fontId="5" fillId="2" borderId="21" xfId="0" applyNumberFormat="1" applyFont="1" applyFill="1" applyBorder="1" applyAlignment="1">
      <alignment horizontal="right" vertical="center"/>
    </xf>
    <xf numFmtId="178" fontId="5" fillId="2" borderId="14" xfId="0" applyNumberFormat="1" applyFont="1" applyFill="1" applyBorder="1" applyAlignment="1">
      <alignment horizontal="right" vertical="center"/>
    </xf>
    <xf numFmtId="0" fontId="0" fillId="2" borderId="22" xfId="0" applyFont="1" applyFill="1" applyBorder="1"/>
    <xf numFmtId="0" fontId="0" fillId="2" borderId="16" xfId="0" applyFont="1" applyFill="1" applyBorder="1"/>
    <xf numFmtId="178" fontId="5" fillId="2" borderId="22" xfId="0" applyNumberFormat="1" applyFont="1" applyFill="1" applyBorder="1" applyAlignment="1">
      <alignment horizontal="right" vertical="center"/>
    </xf>
    <xf numFmtId="178" fontId="5" fillId="2" borderId="16" xfId="0" applyNumberFormat="1" applyFont="1" applyFill="1" applyBorder="1" applyAlignment="1">
      <alignment horizontal="right" vertical="center"/>
    </xf>
    <xf numFmtId="0" fontId="2" fillId="2" borderId="0" xfId="0" applyFont="1" applyFill="1" applyBorder="1" applyAlignment="1">
      <alignment horizontal="right" vertical="center"/>
    </xf>
    <xf numFmtId="0" fontId="0" fillId="0" borderId="0" xfId="0" applyFont="1" applyBorder="1" applyAlignment="1">
      <alignment horizontal="center"/>
    </xf>
    <xf numFmtId="0" fontId="0" fillId="2" borderId="0" xfId="0" applyFont="1" applyFill="1" applyBorder="1" applyAlignment="1">
      <alignment horizontal="center"/>
    </xf>
    <xf numFmtId="0" fontId="1" fillId="2" borderId="0" xfId="0" applyFont="1" applyFill="1" applyBorder="1" applyAlignment="1" applyProtection="1">
      <alignment vertical="top"/>
      <protection locked="0"/>
    </xf>
    <xf numFmtId="49" fontId="1" fillId="2" borderId="0" xfId="0" applyNumberFormat="1" applyFont="1" applyFill="1" applyBorder="1" applyProtection="1">
      <protection locked="0"/>
    </xf>
    <xf numFmtId="0" fontId="4" fillId="2" borderId="0" xfId="0" applyFont="1" applyFill="1" applyBorder="1" applyAlignment="1" applyProtection="1">
      <alignment horizontal="left" vertical="center"/>
      <protection locked="0"/>
    </xf>
    <xf numFmtId="0" fontId="4" fillId="2" borderId="6" xfId="0" applyFont="1" applyFill="1" applyBorder="1" applyAlignment="1" applyProtection="1">
      <alignment horizontal="center" vertical="center"/>
      <protection locked="0"/>
    </xf>
    <xf numFmtId="0" fontId="2" fillId="2" borderId="15" xfId="0" applyFont="1" applyFill="1" applyBorder="1" applyAlignment="1">
      <alignment horizontal="center" vertical="center"/>
    </xf>
    <xf numFmtId="0" fontId="2" fillId="4" borderId="7" xfId="0" applyFont="1" applyFill="1" applyBorder="1" applyAlignment="1" applyProtection="1">
      <alignment horizontal="left" vertical="center"/>
      <protection locked="0"/>
    </xf>
    <xf numFmtId="0" fontId="13" fillId="2" borderId="7" xfId="57" applyFont="1" applyFill="1" applyBorder="1" applyAlignment="1" applyProtection="1">
      <alignment horizontal="left" vertical="center"/>
    </xf>
    <xf numFmtId="0" fontId="2" fillId="4" borderId="2" xfId="0" applyFont="1" applyFill="1" applyBorder="1" applyAlignment="1" applyProtection="1">
      <alignment horizontal="left" vertical="center" wrapText="1"/>
      <protection locked="0"/>
    </xf>
    <xf numFmtId="0" fontId="0" fillId="2" borderId="17" xfId="0" applyFont="1" applyFill="1" applyBorder="1" applyAlignment="1">
      <alignment horizontal="center"/>
    </xf>
    <xf numFmtId="0" fontId="1" fillId="4" borderId="2"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6" fillId="2" borderId="0" xfId="0" applyFont="1" applyFill="1" applyBorder="1"/>
    <xf numFmtId="0" fontId="6" fillId="2" borderId="0" xfId="0" applyFont="1" applyFill="1" applyBorder="1" applyProtection="1">
      <protection locked="0"/>
    </xf>
    <xf numFmtId="0" fontId="2" fillId="2" borderId="0" xfId="0" applyFont="1" applyFill="1" applyBorder="1" applyAlignment="1">
      <alignment horizontal="right" vertical="center" wrapText="1"/>
    </xf>
    <xf numFmtId="0" fontId="14"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7" xfId="0" applyFont="1" applyFill="1" applyBorder="1" applyAlignment="1" applyProtection="1">
      <alignment vertical="top" wrapText="1"/>
      <protection locked="0"/>
    </xf>
    <xf numFmtId="0" fontId="0" fillId="0" borderId="0" xfId="0" applyFont="1" applyFill="1" applyBorder="1"/>
    <xf numFmtId="49" fontId="4" fillId="2" borderId="2"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7" xfId="0" applyNumberFormat="1"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0" fillId="2" borderId="21" xfId="0" applyFont="1" applyFill="1" applyBorder="1"/>
    <xf numFmtId="0" fontId="0" fillId="2" borderId="17" xfId="0" applyFont="1" applyFill="1" applyBorder="1"/>
    <xf numFmtId="178" fontId="12" fillId="2" borderId="7" xfId="0" applyNumberFormat="1" applyFont="1" applyFill="1" applyBorder="1" applyAlignment="1">
      <alignment horizontal="right" vertical="center"/>
    </xf>
    <xf numFmtId="0" fontId="15" fillId="2" borderId="17" xfId="0" applyFont="1" applyFill="1" applyBorder="1"/>
    <xf numFmtId="0" fontId="15" fillId="2" borderId="22" xfId="0" applyFont="1" applyFill="1" applyBorder="1"/>
    <xf numFmtId="0" fontId="16" fillId="2" borderId="7" xfId="0" applyFont="1" applyFill="1" applyBorder="1" applyAlignment="1" applyProtection="1">
      <alignment horizontal="center" vertical="center" wrapText="1"/>
      <protection locked="0"/>
    </xf>
    <xf numFmtId="0" fontId="16" fillId="2" borderId="7" xfId="0" applyFont="1" applyFill="1" applyBorder="1" applyAlignment="1" applyProtection="1">
      <alignment vertical="top" wrapText="1"/>
      <protection locked="0"/>
    </xf>
    <xf numFmtId="0" fontId="2" fillId="2" borderId="7" xfId="0" applyFont="1" applyFill="1" applyBorder="1" applyAlignment="1" applyProtection="1">
      <alignment vertical="center" wrapText="1"/>
      <protection locked="0"/>
    </xf>
    <xf numFmtId="0" fontId="2" fillId="2" borderId="7" xfId="0" applyFont="1" applyFill="1" applyBorder="1" applyAlignment="1">
      <alignment horizontal="left" vertical="center"/>
    </xf>
    <xf numFmtId="0" fontId="17" fillId="2" borderId="7" xfId="0" applyFont="1" applyFill="1" applyBorder="1" applyAlignment="1">
      <alignment horizontal="center" vertical="center"/>
    </xf>
    <xf numFmtId="0" fontId="17" fillId="2" borderId="7"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right" vertical="center" wrapText="1"/>
      <protection locked="0"/>
    </xf>
    <xf numFmtId="0" fontId="7" fillId="4" borderId="0" xfId="0" applyFont="1" applyFill="1" applyBorder="1" applyAlignment="1" applyProtection="1">
      <alignment horizontal="center" vertical="center" wrapText="1"/>
      <protection locked="0"/>
    </xf>
    <xf numFmtId="0" fontId="2" fillId="4" borderId="0" xfId="0" applyFont="1" applyFill="1" applyBorder="1" applyAlignment="1" applyProtection="1">
      <alignment horizontal="left" vertical="center" wrapText="1"/>
      <protection locked="0"/>
    </xf>
    <xf numFmtId="0" fontId="6" fillId="4" borderId="0" xfId="0" applyFont="1" applyFill="1" applyBorder="1" applyAlignment="1">
      <alignment horizontal="left" vertical="center"/>
    </xf>
    <xf numFmtId="0" fontId="16" fillId="4" borderId="1"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pplyProtection="1">
      <alignment horizontal="center" vertical="center"/>
      <protection locked="0"/>
    </xf>
    <xf numFmtId="0" fontId="16" fillId="2" borderId="3" xfId="0" applyFont="1" applyFill="1" applyBorder="1" applyAlignment="1" applyProtection="1">
      <alignment horizontal="center" vertical="center"/>
      <protection locked="0"/>
    </xf>
    <xf numFmtId="0" fontId="16" fillId="2" borderId="4" xfId="0" applyFont="1" applyFill="1" applyBorder="1" applyAlignment="1" applyProtection="1">
      <alignment horizontal="center" vertical="center"/>
      <protection locked="0"/>
    </xf>
    <xf numFmtId="0" fontId="16" fillId="2" borderId="1" xfId="0" applyFont="1" applyFill="1" applyBorder="1" applyAlignment="1" applyProtection="1">
      <alignment horizontal="center" vertical="center"/>
      <protection locked="0"/>
    </xf>
    <xf numFmtId="0" fontId="16" fillId="4" borderId="6"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protection locked="0"/>
    </xf>
    <xf numFmtId="0" fontId="16" fillId="2"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left" vertical="center" wrapText="1" indent="2"/>
    </xf>
    <xf numFmtId="0" fontId="2" fillId="2" borderId="2" xfId="0" applyFont="1" applyFill="1" applyBorder="1" applyAlignment="1">
      <alignment horizontal="left" vertical="center" wrapText="1"/>
    </xf>
    <xf numFmtId="0" fontId="2" fillId="2" borderId="2" xfId="0" applyFont="1" applyFill="1" applyBorder="1" applyAlignment="1">
      <alignment horizontal="left" vertical="center" wrapText="1" indent="1"/>
    </xf>
    <xf numFmtId="0" fontId="2" fillId="2" borderId="1" xfId="0" applyFont="1" applyFill="1" applyBorder="1" applyAlignment="1">
      <alignment horizontal="left" vertical="center" wrapText="1" indent="1"/>
    </xf>
    <xf numFmtId="0" fontId="2" fillId="2" borderId="8" xfId="0" applyFont="1" applyFill="1" applyBorder="1" applyAlignment="1">
      <alignment horizontal="left" vertical="center" wrapText="1" indent="1"/>
    </xf>
    <xf numFmtId="178" fontId="5" fillId="2" borderId="1" xfId="0" applyNumberFormat="1" applyFont="1" applyFill="1" applyBorder="1" applyAlignment="1">
      <alignment horizontal="right" vertical="center"/>
    </xf>
    <xf numFmtId="0" fontId="2" fillId="2" borderId="16" xfId="0" applyFont="1" applyFill="1" applyBorder="1" applyAlignment="1">
      <alignment horizontal="left" vertical="center" wrapText="1" indent="2"/>
    </xf>
    <xf numFmtId="0" fontId="2" fillId="2" borderId="18" xfId="0" applyFont="1" applyFill="1" applyBorder="1" applyAlignment="1">
      <alignment horizontal="left" vertical="center" wrapText="1" indent="2"/>
    </xf>
    <xf numFmtId="0" fontId="2" fillId="2" borderId="6"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178" fontId="5" fillId="2" borderId="6" xfId="0" applyNumberFormat="1" applyFont="1" applyFill="1" applyBorder="1" applyAlignment="1">
      <alignment horizontal="right" vertical="center"/>
    </xf>
    <xf numFmtId="0" fontId="2" fillId="2" borderId="2" xfId="0" applyFont="1" applyFill="1" applyBorder="1" applyAlignment="1">
      <alignment horizontal="left"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6"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center" vertical="center" wrapText="1"/>
      <protection locked="0"/>
    </xf>
    <xf numFmtId="0" fontId="1" fillId="2" borderId="9"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10" xfId="0" applyFont="1" applyFill="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right" vertical="center"/>
    </xf>
    <xf numFmtId="0" fontId="1" fillId="2" borderId="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protection locked="0"/>
    </xf>
    <xf numFmtId="0" fontId="1" fillId="2" borderId="13"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4" borderId="0" xfId="0" applyFont="1" applyFill="1" applyBorder="1" applyAlignment="1" applyProtection="1">
      <alignment horizontal="right" vertical="center" wrapText="1"/>
      <protection locked="0"/>
    </xf>
    <xf numFmtId="0" fontId="2" fillId="2" borderId="7" xfId="0" applyFont="1" applyFill="1" applyBorder="1" applyAlignment="1" applyProtection="1">
      <alignment vertical="center"/>
      <protection locked="0"/>
    </xf>
    <xf numFmtId="0" fontId="2" fillId="2" borderId="17" xfId="0" applyFont="1" applyFill="1" applyBorder="1" applyAlignment="1" applyProtection="1">
      <alignment vertical="center" wrapText="1"/>
      <protection locked="0"/>
    </xf>
    <xf numFmtId="0" fontId="13" fillId="2" borderId="7" xfId="57" applyFont="1" applyFill="1" applyBorder="1" applyAlignment="1" applyProtection="1" quotePrefix="1">
      <alignment horizontal="left" vertical="center"/>
    </xf>
    <xf numFmtId="0" fontId="2" fillId="2" borderId="14" xfId="0" applyFont="1" applyFill="1" applyBorder="1" applyAlignment="1" quotePrefix="1">
      <alignmen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 name="常规 3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B39" sqref="B39"/>
    </sheetView>
  </sheetViews>
  <sheetFormatPr defaultColWidth="8.575" defaultRowHeight="12.75" customHeight="1" outlineLevelCol="3"/>
  <cols>
    <col min="1" max="4" width="41" customWidth="1"/>
  </cols>
  <sheetData>
    <row r="1" customHeight="1" spans="1:4">
      <c r="A1" s="41"/>
      <c r="B1" s="41"/>
      <c r="C1" s="41"/>
      <c r="D1" s="41"/>
    </row>
    <row r="2" ht="15" customHeight="1" spans="1:4">
      <c r="A2" s="223"/>
      <c r="B2" s="223"/>
      <c r="C2" s="223"/>
      <c r="D2" s="265" t="s">
        <v>0</v>
      </c>
    </row>
    <row r="3" ht="41.25" customHeight="1" spans="1:4">
      <c r="A3" s="45" t="str">
        <f>"2025"&amp;"年财务收支预算总表"</f>
        <v>2025年财务收支预算总表</v>
      </c>
      <c r="B3" s="3"/>
      <c r="C3" s="3"/>
      <c r="D3" s="3"/>
    </row>
    <row r="4" ht="17.25" customHeight="1" spans="1:4">
      <c r="A4" s="48" t="str">
        <f>"单位名称："&amp;"昆明市呈贡区龙城街道社区卫生服务中心"</f>
        <v>单位名称：昆明市呈贡区龙城街道社区卫生服务中心</v>
      </c>
      <c r="B4" s="203"/>
      <c r="C4" s="3"/>
      <c r="D4" s="180" t="s">
        <v>1</v>
      </c>
    </row>
    <row r="5" ht="23.25" customHeight="1" spans="1:4">
      <c r="A5" s="217" t="s">
        <v>2</v>
      </c>
      <c r="B5" s="218"/>
      <c r="C5" s="217" t="s">
        <v>3</v>
      </c>
      <c r="D5" s="218"/>
    </row>
    <row r="6" ht="24" customHeight="1" spans="1:4">
      <c r="A6" s="217" t="s">
        <v>4</v>
      </c>
      <c r="B6" s="217" t="s">
        <v>5</v>
      </c>
      <c r="C6" s="217" t="s">
        <v>6</v>
      </c>
      <c r="D6" s="217" t="s">
        <v>5</v>
      </c>
    </row>
    <row r="7" ht="17.25" customHeight="1" spans="1:4">
      <c r="A7" s="219" t="s">
        <v>7</v>
      </c>
      <c r="B7" s="86">
        <v>3935491.6</v>
      </c>
      <c r="C7" s="219" t="s">
        <v>8</v>
      </c>
      <c r="D7" s="86"/>
    </row>
    <row r="8" ht="17.25" customHeight="1" spans="1:4">
      <c r="A8" s="219" t="s">
        <v>9</v>
      </c>
      <c r="B8" s="86"/>
      <c r="C8" s="219" t="s">
        <v>10</v>
      </c>
      <c r="D8" s="86"/>
    </row>
    <row r="9" ht="17.25" customHeight="1" spans="1:4">
      <c r="A9" s="219" t="s">
        <v>11</v>
      </c>
      <c r="B9" s="86"/>
      <c r="C9" s="266" t="s">
        <v>12</v>
      </c>
      <c r="D9" s="86"/>
    </row>
    <row r="10" ht="17.25" customHeight="1" spans="1:4">
      <c r="A10" s="219" t="s">
        <v>13</v>
      </c>
      <c r="B10" s="86"/>
      <c r="C10" s="266" t="s">
        <v>14</v>
      </c>
      <c r="D10" s="86"/>
    </row>
    <row r="11" ht="17.25" customHeight="1" spans="1:4">
      <c r="A11" s="219" t="s">
        <v>15</v>
      </c>
      <c r="B11" s="86">
        <f>B12+B16</f>
        <v>18200600</v>
      </c>
      <c r="C11" s="266" t="s">
        <v>16</v>
      </c>
      <c r="D11" s="86">
        <v>3600</v>
      </c>
    </row>
    <row r="12" ht="17.25" customHeight="1" spans="1:4">
      <c r="A12" s="219" t="s">
        <v>17</v>
      </c>
      <c r="B12" s="86">
        <v>17200600</v>
      </c>
      <c r="C12" s="266" t="s">
        <v>18</v>
      </c>
      <c r="D12" s="86"/>
    </row>
    <row r="13" ht="17.25" customHeight="1" spans="1:4">
      <c r="A13" s="219" t="s">
        <v>19</v>
      </c>
      <c r="B13" s="86"/>
      <c r="C13" s="23" t="s">
        <v>20</v>
      </c>
      <c r="D13" s="86"/>
    </row>
    <row r="14" ht="17.25" customHeight="1" spans="1:4">
      <c r="A14" s="219" t="s">
        <v>21</v>
      </c>
      <c r="B14" s="86"/>
      <c r="C14" s="23" t="s">
        <v>22</v>
      </c>
      <c r="D14" s="86">
        <v>241440</v>
      </c>
    </row>
    <row r="15" ht="17.25" customHeight="1" spans="1:4">
      <c r="A15" s="219" t="s">
        <v>23</v>
      </c>
      <c r="B15" s="86"/>
      <c r="C15" s="23" t="s">
        <v>24</v>
      </c>
      <c r="D15" s="243">
        <v>26118762.2</v>
      </c>
    </row>
    <row r="16" ht="17.25" customHeight="1" spans="1:4">
      <c r="A16" s="219" t="s">
        <v>25</v>
      </c>
      <c r="B16" s="243">
        <v>1000000</v>
      </c>
      <c r="C16" s="23" t="s">
        <v>26</v>
      </c>
      <c r="D16" s="267"/>
    </row>
    <row r="17" ht="17.25" customHeight="1" spans="1:4">
      <c r="A17" s="220"/>
      <c r="B17" s="86"/>
      <c r="C17" s="23" t="s">
        <v>27</v>
      </c>
      <c r="D17" s="248"/>
    </row>
    <row r="18" ht="17.25" customHeight="1" spans="1:4">
      <c r="A18" s="221"/>
      <c r="B18" s="86"/>
      <c r="C18" s="23" t="s">
        <v>28</v>
      </c>
      <c r="D18" s="86"/>
    </row>
    <row r="19" ht="17.25" customHeight="1" spans="1:4">
      <c r="A19" s="221"/>
      <c r="B19" s="86"/>
      <c r="C19" s="23" t="s">
        <v>29</v>
      </c>
      <c r="D19" s="86"/>
    </row>
    <row r="20" ht="17.25" customHeight="1" spans="1:4">
      <c r="A20" s="221"/>
      <c r="B20" s="86"/>
      <c r="C20" s="23" t="s">
        <v>30</v>
      </c>
      <c r="D20" s="86"/>
    </row>
    <row r="21" ht="17.25" customHeight="1" spans="1:4">
      <c r="A21" s="221"/>
      <c r="B21" s="86"/>
      <c r="C21" s="23" t="s">
        <v>31</v>
      </c>
      <c r="D21" s="86"/>
    </row>
    <row r="22" ht="17.25" customHeight="1" spans="1:4">
      <c r="A22" s="221"/>
      <c r="B22" s="86"/>
      <c r="C22" s="23" t="s">
        <v>32</v>
      </c>
      <c r="D22" s="86"/>
    </row>
    <row r="23" ht="17.25" customHeight="1" spans="1:4">
      <c r="A23" s="221"/>
      <c r="B23" s="86"/>
      <c r="C23" s="23" t="s">
        <v>33</v>
      </c>
      <c r="D23" s="86"/>
    </row>
    <row r="24" ht="17.25" customHeight="1" spans="1:4">
      <c r="A24" s="221"/>
      <c r="B24" s="86"/>
      <c r="C24" s="23" t="s">
        <v>34</v>
      </c>
      <c r="D24" s="86"/>
    </row>
    <row r="25" ht="17.25" customHeight="1" spans="1:4">
      <c r="A25" s="221"/>
      <c r="B25" s="86"/>
      <c r="C25" s="23" t="s">
        <v>35</v>
      </c>
      <c r="D25" s="86">
        <v>236506</v>
      </c>
    </row>
    <row r="26" ht="17.25" customHeight="1" spans="1:4">
      <c r="A26" s="221"/>
      <c r="B26" s="86"/>
      <c r="C26" s="23" t="s">
        <v>36</v>
      </c>
      <c r="D26" s="86"/>
    </row>
    <row r="27" ht="17.25" customHeight="1" spans="1:4">
      <c r="A27" s="221"/>
      <c r="B27" s="86"/>
      <c r="C27" s="220" t="s">
        <v>37</v>
      </c>
      <c r="D27" s="86"/>
    </row>
    <row r="28" ht="17.25" customHeight="1" spans="1:4">
      <c r="A28" s="221"/>
      <c r="B28" s="86"/>
      <c r="C28" s="23" t="s">
        <v>38</v>
      </c>
      <c r="D28" s="86"/>
    </row>
    <row r="29" ht="16.5" customHeight="1" spans="1:4">
      <c r="A29" s="221"/>
      <c r="B29" s="86"/>
      <c r="C29" s="23" t="s">
        <v>39</v>
      </c>
      <c r="D29" s="86"/>
    </row>
    <row r="30" ht="16.5" customHeight="1" spans="1:4">
      <c r="A30" s="221"/>
      <c r="B30" s="86"/>
      <c r="C30" s="220" t="s">
        <v>40</v>
      </c>
      <c r="D30" s="86"/>
    </row>
    <row r="31" ht="17.25" customHeight="1" spans="1:4">
      <c r="A31" s="221"/>
      <c r="B31" s="86"/>
      <c r="C31" s="220" t="s">
        <v>41</v>
      </c>
      <c r="D31" s="86"/>
    </row>
    <row r="32" ht="17.25" customHeight="1" spans="1:4">
      <c r="A32" s="221"/>
      <c r="B32" s="86"/>
      <c r="C32" s="23" t="s">
        <v>42</v>
      </c>
      <c r="D32" s="86"/>
    </row>
    <row r="33" ht="16.5" customHeight="1" spans="1:4">
      <c r="A33" s="221" t="s">
        <v>43</v>
      </c>
      <c r="B33" s="86">
        <v>22136091.6</v>
      </c>
      <c r="C33" s="221" t="s">
        <v>44</v>
      </c>
      <c r="D33" s="86">
        <v>26600308.2</v>
      </c>
    </row>
    <row r="34" ht="16.5" customHeight="1" spans="1:4">
      <c r="A34" s="220" t="s">
        <v>45</v>
      </c>
      <c r="B34" s="86"/>
      <c r="C34" s="220" t="s">
        <v>46</v>
      </c>
      <c r="D34" s="86"/>
    </row>
    <row r="35" ht="16.5" customHeight="1" spans="1:4">
      <c r="A35" s="23" t="s">
        <v>47</v>
      </c>
      <c r="B35" s="179">
        <v>4464216.6</v>
      </c>
      <c r="C35" s="23" t="s">
        <v>47</v>
      </c>
      <c r="D35" s="86"/>
    </row>
    <row r="36" ht="16.5" customHeight="1" spans="1:4">
      <c r="A36" s="23" t="s">
        <v>48</v>
      </c>
      <c r="B36" s="3"/>
      <c r="C36" s="23" t="s">
        <v>49</v>
      </c>
      <c r="D36" s="86"/>
    </row>
    <row r="37" ht="16.5" customHeight="1" spans="1:4">
      <c r="A37" s="222" t="s">
        <v>50</v>
      </c>
      <c r="B37" s="86">
        <v>26600308.2</v>
      </c>
      <c r="C37" s="222" t="s">
        <v>51</v>
      </c>
      <c r="D37" s="86">
        <v>26600308.2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H30" sqref="H30"/>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customHeight="1" spans="1:6">
      <c r="A1" s="2"/>
      <c r="B1" s="2"/>
      <c r="C1" s="2"/>
      <c r="D1" s="2"/>
      <c r="E1" s="2"/>
      <c r="F1" s="2"/>
    </row>
    <row r="2" ht="12" customHeight="1" spans="1:6">
      <c r="A2" s="132">
        <v>1</v>
      </c>
      <c r="B2" s="133">
        <v>0</v>
      </c>
      <c r="C2" s="132">
        <v>1</v>
      </c>
      <c r="D2" s="134"/>
      <c r="E2" s="134"/>
      <c r="F2" s="131" t="s">
        <v>493</v>
      </c>
    </row>
    <row r="3" ht="42" customHeight="1" spans="1:6">
      <c r="A3" s="135" t="str">
        <f>"2025"&amp;"年部门政府性基金预算支出预算表"</f>
        <v>2025年部门政府性基金预算支出预算表</v>
      </c>
      <c r="B3" s="135" t="s">
        <v>494</v>
      </c>
      <c r="C3" s="136"/>
      <c r="D3" s="137"/>
      <c r="E3" s="137"/>
      <c r="F3" s="137"/>
    </row>
    <row r="4" ht="13.5" customHeight="1" spans="1:6">
      <c r="A4" s="7" t="s">
        <v>188</v>
      </c>
      <c r="B4" s="7" t="s">
        <v>495</v>
      </c>
      <c r="C4" s="132"/>
      <c r="D4" s="134"/>
      <c r="E4" s="134"/>
      <c r="F4" s="131" t="s">
        <v>1</v>
      </c>
    </row>
    <row r="5" ht="19.5" customHeight="1" spans="1:6">
      <c r="A5" s="138" t="s">
        <v>190</v>
      </c>
      <c r="B5" s="139" t="s">
        <v>72</v>
      </c>
      <c r="C5" s="138" t="s">
        <v>73</v>
      </c>
      <c r="D5" s="13" t="s">
        <v>496</v>
      </c>
      <c r="E5" s="14"/>
      <c r="F5" s="15"/>
    </row>
    <row r="6" ht="18.75" customHeight="1" spans="1:6">
      <c r="A6" s="140"/>
      <c r="B6" s="141"/>
      <c r="C6" s="140"/>
      <c r="D6" s="18" t="s">
        <v>55</v>
      </c>
      <c r="E6" s="13" t="s">
        <v>75</v>
      </c>
      <c r="F6" s="18" t="s">
        <v>76</v>
      </c>
    </row>
    <row r="7" ht="18.75" customHeight="1" spans="1:6">
      <c r="A7" s="75">
        <v>1</v>
      </c>
      <c r="B7" s="142" t="s">
        <v>177</v>
      </c>
      <c r="C7" s="75">
        <v>3</v>
      </c>
      <c r="D7" s="143">
        <v>4</v>
      </c>
      <c r="E7" s="143">
        <v>5</v>
      </c>
      <c r="F7" s="143">
        <v>6</v>
      </c>
    </row>
    <row r="8" ht="21" customHeight="1" spans="1:6">
      <c r="A8" s="23"/>
      <c r="B8" s="23"/>
      <c r="C8" s="23"/>
      <c r="D8" s="86"/>
      <c r="E8" s="86"/>
      <c r="F8" s="86"/>
    </row>
    <row r="9" ht="21" customHeight="1" spans="1:6">
      <c r="A9" s="23"/>
      <c r="B9" s="23"/>
      <c r="C9" s="23"/>
      <c r="D9" s="86"/>
      <c r="E9" s="86"/>
      <c r="F9" s="86"/>
    </row>
    <row r="10" ht="18.75" customHeight="1" spans="1:6">
      <c r="A10" s="144" t="s">
        <v>497</v>
      </c>
      <c r="B10" s="144" t="s">
        <v>497</v>
      </c>
      <c r="C10" s="145" t="s">
        <v>497</v>
      </c>
      <c r="D10" s="86"/>
      <c r="E10" s="86"/>
      <c r="F10" s="86"/>
    </row>
    <row r="11" customHeight="1" spans="1:6">
      <c r="A11" s="3" t="s">
        <v>498</v>
      </c>
      <c r="B11" s="3"/>
      <c r="C11" s="3"/>
      <c r="D11" s="3"/>
      <c r="E11" s="3"/>
      <c r="F11" s="3"/>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4"/>
  <sheetViews>
    <sheetView showZeros="0" workbookViewId="0">
      <pane ySplit="1" topLeftCell="A2" activePane="bottomLeft" state="frozen"/>
      <selection/>
      <selection pane="bottomLeft" activeCell="H28" sqref="H28"/>
    </sheetView>
  </sheetViews>
  <sheetFormatPr defaultColWidth="9.14166666666667" defaultRowHeight="14.25" customHeight="1"/>
  <cols>
    <col min="1" max="1" width="28.5" customWidth="1"/>
    <col min="2" max="2" width="32.575" customWidth="1"/>
    <col min="3" max="3" width="41.1416666666667" style="116"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 customWidth="1"/>
  </cols>
  <sheetData>
    <row r="1" customHeight="1" spans="1:19">
      <c r="A1" s="2"/>
      <c r="B1" s="2"/>
      <c r="C1" s="2"/>
      <c r="D1" s="2"/>
      <c r="E1" s="2"/>
      <c r="F1" s="2"/>
      <c r="G1" s="2"/>
      <c r="H1" s="2"/>
      <c r="I1" s="2"/>
      <c r="J1" s="2"/>
      <c r="K1" s="2"/>
      <c r="L1" s="2"/>
      <c r="M1" s="2"/>
      <c r="N1" s="2"/>
      <c r="O1" s="2"/>
      <c r="P1" s="2"/>
      <c r="Q1" s="2"/>
      <c r="R1" s="2"/>
      <c r="S1" s="2"/>
    </row>
    <row r="2" ht="15.75" customHeight="1" spans="1:19">
      <c r="A2" s="3"/>
      <c r="B2" s="90"/>
      <c r="C2" s="117"/>
      <c r="D2" s="3"/>
      <c r="E2" s="3"/>
      <c r="F2" s="3"/>
      <c r="G2" s="3"/>
      <c r="H2" s="3"/>
      <c r="I2" s="3"/>
      <c r="J2" s="3"/>
      <c r="K2" s="3"/>
      <c r="L2" s="3"/>
      <c r="M2" s="3"/>
      <c r="N2" s="3"/>
      <c r="O2" s="3"/>
      <c r="P2" s="3"/>
      <c r="Q2" s="3"/>
      <c r="R2" s="5"/>
      <c r="S2" s="5" t="s">
        <v>499</v>
      </c>
    </row>
    <row r="3" ht="41.25" customHeight="1" spans="1:19">
      <c r="A3" s="79" t="str">
        <f>"2025"&amp;"年部门政府采购预算表"</f>
        <v>2025年部门政府采购预算表</v>
      </c>
      <c r="B3" s="73"/>
      <c r="C3" s="73"/>
      <c r="D3" s="6"/>
      <c r="E3" s="6"/>
      <c r="F3" s="6"/>
      <c r="G3" s="6"/>
      <c r="H3" s="6"/>
      <c r="I3" s="6"/>
      <c r="J3" s="6"/>
      <c r="K3" s="6"/>
      <c r="L3" s="6"/>
      <c r="M3" s="73"/>
      <c r="N3" s="6"/>
      <c r="O3" s="6"/>
      <c r="P3" s="73"/>
      <c r="Q3" s="6"/>
      <c r="R3" s="73"/>
      <c r="S3" s="73"/>
    </row>
    <row r="4" ht="18.75" customHeight="1" spans="1:19">
      <c r="A4" s="118" t="s">
        <v>188</v>
      </c>
      <c r="B4" s="92"/>
      <c r="C4" s="119"/>
      <c r="D4" s="9"/>
      <c r="E4" s="9"/>
      <c r="F4" s="9"/>
      <c r="G4" s="9"/>
      <c r="H4" s="9"/>
      <c r="I4" s="9"/>
      <c r="J4" s="9"/>
      <c r="K4" s="9"/>
      <c r="L4" s="9"/>
      <c r="M4" s="3"/>
      <c r="N4" s="3"/>
      <c r="O4" s="3"/>
      <c r="P4" s="3"/>
      <c r="Q4" s="3"/>
      <c r="R4" s="10"/>
      <c r="S4" s="131" t="s">
        <v>1</v>
      </c>
    </row>
    <row r="5" ht="15.75" customHeight="1" spans="1:19">
      <c r="A5" s="12" t="s">
        <v>189</v>
      </c>
      <c r="B5" s="93" t="s">
        <v>190</v>
      </c>
      <c r="C5" s="93" t="s">
        <v>500</v>
      </c>
      <c r="D5" s="94" t="s">
        <v>501</v>
      </c>
      <c r="E5" s="94" t="s">
        <v>502</v>
      </c>
      <c r="F5" s="94" t="s">
        <v>503</v>
      </c>
      <c r="G5" s="94" t="s">
        <v>504</v>
      </c>
      <c r="H5" s="94" t="s">
        <v>505</v>
      </c>
      <c r="I5" s="107" t="s">
        <v>197</v>
      </c>
      <c r="J5" s="107"/>
      <c r="K5" s="107"/>
      <c r="L5" s="107"/>
      <c r="M5" s="108"/>
      <c r="N5" s="107"/>
      <c r="O5" s="107"/>
      <c r="P5" s="87"/>
      <c r="Q5" s="107"/>
      <c r="R5" s="108"/>
      <c r="S5" s="88"/>
    </row>
    <row r="6" ht="17.25" customHeight="1" spans="1:19">
      <c r="A6" s="17"/>
      <c r="B6" s="95"/>
      <c r="C6" s="95"/>
      <c r="D6" s="96"/>
      <c r="E6" s="96"/>
      <c r="F6" s="96"/>
      <c r="G6" s="96"/>
      <c r="H6" s="96"/>
      <c r="I6" s="96" t="s">
        <v>55</v>
      </c>
      <c r="J6" s="96" t="s">
        <v>58</v>
      </c>
      <c r="K6" s="96" t="s">
        <v>506</v>
      </c>
      <c r="L6" s="96" t="s">
        <v>507</v>
      </c>
      <c r="M6" s="109" t="s">
        <v>508</v>
      </c>
      <c r="N6" s="110" t="s">
        <v>509</v>
      </c>
      <c r="O6" s="110"/>
      <c r="P6" s="114"/>
      <c r="Q6" s="110"/>
      <c r="R6" s="115"/>
      <c r="S6" s="97"/>
    </row>
    <row r="7" ht="54" customHeight="1" spans="1:19">
      <c r="A7" s="20"/>
      <c r="B7" s="97"/>
      <c r="C7" s="97"/>
      <c r="D7" s="98"/>
      <c r="E7" s="98"/>
      <c r="F7" s="98"/>
      <c r="G7" s="98"/>
      <c r="H7" s="98"/>
      <c r="I7" s="98"/>
      <c r="J7" s="98" t="s">
        <v>57</v>
      </c>
      <c r="K7" s="98"/>
      <c r="L7" s="98"/>
      <c r="M7" s="111"/>
      <c r="N7" s="98" t="s">
        <v>57</v>
      </c>
      <c r="O7" s="98" t="s">
        <v>64</v>
      </c>
      <c r="P7" s="97" t="s">
        <v>65</v>
      </c>
      <c r="Q7" s="98" t="s">
        <v>66</v>
      </c>
      <c r="R7" s="111" t="s">
        <v>67</v>
      </c>
      <c r="S7" s="97" t="s">
        <v>68</v>
      </c>
    </row>
    <row r="8" ht="18" customHeight="1" spans="1:19">
      <c r="A8" s="120">
        <v>1</v>
      </c>
      <c r="B8" s="120" t="s">
        <v>177</v>
      </c>
      <c r="C8" s="121">
        <v>3</v>
      </c>
      <c r="D8" s="121">
        <v>4</v>
      </c>
      <c r="E8" s="120">
        <v>5</v>
      </c>
      <c r="F8" s="120">
        <v>6</v>
      </c>
      <c r="G8" s="120">
        <v>7</v>
      </c>
      <c r="H8" s="120">
        <v>8</v>
      </c>
      <c r="I8" s="120">
        <v>9</v>
      </c>
      <c r="J8" s="120">
        <v>10</v>
      </c>
      <c r="K8" s="120">
        <v>11</v>
      </c>
      <c r="L8" s="120">
        <v>12</v>
      </c>
      <c r="M8" s="120">
        <v>13</v>
      </c>
      <c r="N8" s="120">
        <v>14</v>
      </c>
      <c r="O8" s="120">
        <v>15</v>
      </c>
      <c r="P8" s="120">
        <v>16</v>
      </c>
      <c r="Q8" s="120">
        <v>17</v>
      </c>
      <c r="R8" s="120">
        <v>18</v>
      </c>
      <c r="S8" s="120">
        <v>19</v>
      </c>
    </row>
    <row r="9" ht="18" customHeight="1" spans="1:19">
      <c r="A9" s="122" t="s">
        <v>207</v>
      </c>
      <c r="B9" s="32" t="s">
        <v>70</v>
      </c>
      <c r="C9" s="32" t="s">
        <v>284</v>
      </c>
      <c r="D9" s="32" t="s">
        <v>510</v>
      </c>
      <c r="E9" s="32" t="s">
        <v>511</v>
      </c>
      <c r="F9" s="32" t="s">
        <v>512</v>
      </c>
      <c r="G9" s="69">
        <v>12</v>
      </c>
      <c r="H9" s="86">
        <v>14400</v>
      </c>
      <c r="I9" s="86">
        <v>14400</v>
      </c>
      <c r="J9" s="86"/>
      <c r="K9" s="86"/>
      <c r="L9" s="86"/>
      <c r="M9" s="86"/>
      <c r="N9" s="86">
        <v>14400</v>
      </c>
      <c r="O9" s="86">
        <v>14400</v>
      </c>
      <c r="P9" s="86"/>
      <c r="Q9" s="86"/>
      <c r="R9" s="86"/>
      <c r="S9" s="86"/>
    </row>
    <row r="10" ht="18" customHeight="1" spans="1:19">
      <c r="A10" s="122" t="s">
        <v>207</v>
      </c>
      <c r="B10" s="32" t="s">
        <v>70</v>
      </c>
      <c r="C10" s="32" t="s">
        <v>284</v>
      </c>
      <c r="D10" s="32" t="s">
        <v>513</v>
      </c>
      <c r="E10" s="32" t="s">
        <v>514</v>
      </c>
      <c r="F10" s="32" t="s">
        <v>515</v>
      </c>
      <c r="G10" s="69">
        <v>55</v>
      </c>
      <c r="H10" s="86">
        <v>93500</v>
      </c>
      <c r="I10" s="86">
        <v>93500</v>
      </c>
      <c r="J10" s="86"/>
      <c r="K10" s="86"/>
      <c r="L10" s="86"/>
      <c r="M10" s="86"/>
      <c r="N10" s="86">
        <v>93500</v>
      </c>
      <c r="O10" s="86">
        <v>93500</v>
      </c>
      <c r="P10" s="86"/>
      <c r="Q10" s="86"/>
      <c r="R10" s="86"/>
      <c r="S10" s="86"/>
    </row>
    <row r="11" ht="18" customHeight="1" spans="1:19">
      <c r="A11" s="122" t="s">
        <v>207</v>
      </c>
      <c r="B11" s="32" t="s">
        <v>70</v>
      </c>
      <c r="C11" s="32" t="s">
        <v>284</v>
      </c>
      <c r="D11" s="32" t="s">
        <v>516</v>
      </c>
      <c r="E11" s="32" t="s">
        <v>517</v>
      </c>
      <c r="F11" s="32" t="s">
        <v>515</v>
      </c>
      <c r="G11" s="69">
        <v>1</v>
      </c>
      <c r="H11" s="86">
        <v>36000</v>
      </c>
      <c r="I11" s="86">
        <v>36000</v>
      </c>
      <c r="J11" s="86"/>
      <c r="K11" s="86"/>
      <c r="L11" s="86"/>
      <c r="M11" s="86"/>
      <c r="N11" s="86">
        <v>36000</v>
      </c>
      <c r="O11" s="86">
        <v>36000</v>
      </c>
      <c r="P11" s="86"/>
      <c r="Q11" s="86"/>
      <c r="R11" s="86"/>
      <c r="S11" s="86"/>
    </row>
    <row r="12" ht="18" customHeight="1" spans="1:19">
      <c r="A12" s="122" t="s">
        <v>207</v>
      </c>
      <c r="B12" s="32" t="s">
        <v>70</v>
      </c>
      <c r="C12" s="32" t="s">
        <v>284</v>
      </c>
      <c r="D12" s="32" t="s">
        <v>518</v>
      </c>
      <c r="E12" s="32" t="s">
        <v>519</v>
      </c>
      <c r="F12" s="32" t="s">
        <v>512</v>
      </c>
      <c r="G12" s="69">
        <v>1</v>
      </c>
      <c r="H12" s="86">
        <v>25000</v>
      </c>
      <c r="I12" s="86">
        <v>25000</v>
      </c>
      <c r="J12" s="86"/>
      <c r="K12" s="86"/>
      <c r="L12" s="86"/>
      <c r="M12" s="86"/>
      <c r="N12" s="86">
        <v>25000</v>
      </c>
      <c r="O12" s="86">
        <v>25000</v>
      </c>
      <c r="P12" s="86"/>
      <c r="Q12" s="86"/>
      <c r="R12" s="86"/>
      <c r="S12" s="86"/>
    </row>
    <row r="13" ht="18" customHeight="1" spans="1:19">
      <c r="A13" s="122" t="s">
        <v>207</v>
      </c>
      <c r="B13" s="32" t="s">
        <v>70</v>
      </c>
      <c r="C13" s="32" t="s">
        <v>284</v>
      </c>
      <c r="D13" s="32" t="s">
        <v>520</v>
      </c>
      <c r="E13" s="32" t="s">
        <v>521</v>
      </c>
      <c r="F13" s="32" t="s">
        <v>522</v>
      </c>
      <c r="G13" s="69">
        <v>30</v>
      </c>
      <c r="H13" s="86">
        <v>4800</v>
      </c>
      <c r="I13" s="86">
        <v>4800</v>
      </c>
      <c r="J13" s="86"/>
      <c r="K13" s="86"/>
      <c r="L13" s="86"/>
      <c r="M13" s="86"/>
      <c r="N13" s="86">
        <v>4800</v>
      </c>
      <c r="O13" s="86"/>
      <c r="P13" s="86"/>
      <c r="Q13" s="86"/>
      <c r="R13" s="86"/>
      <c r="S13" s="86">
        <v>4800</v>
      </c>
    </row>
    <row r="14" ht="18" customHeight="1" spans="1:19">
      <c r="A14" s="122" t="s">
        <v>207</v>
      </c>
      <c r="B14" s="32" t="s">
        <v>70</v>
      </c>
      <c r="C14" s="32" t="s">
        <v>284</v>
      </c>
      <c r="D14" s="32" t="s">
        <v>523</v>
      </c>
      <c r="E14" s="32" t="s">
        <v>524</v>
      </c>
      <c r="F14" s="32" t="s">
        <v>512</v>
      </c>
      <c r="G14" s="69">
        <v>4</v>
      </c>
      <c r="H14" s="86">
        <v>18600</v>
      </c>
      <c r="I14" s="86">
        <v>18600</v>
      </c>
      <c r="J14" s="86"/>
      <c r="K14" s="86"/>
      <c r="L14" s="86"/>
      <c r="M14" s="86"/>
      <c r="N14" s="86">
        <v>18600</v>
      </c>
      <c r="O14" s="86">
        <v>18600</v>
      </c>
      <c r="P14" s="86"/>
      <c r="Q14" s="86"/>
      <c r="R14" s="86"/>
      <c r="S14" s="86"/>
    </row>
    <row r="15" ht="18" customHeight="1" spans="1:19">
      <c r="A15" s="122" t="s">
        <v>207</v>
      </c>
      <c r="B15" s="32" t="s">
        <v>70</v>
      </c>
      <c r="C15" s="32" t="s">
        <v>284</v>
      </c>
      <c r="D15" s="32" t="s">
        <v>525</v>
      </c>
      <c r="E15" s="32" t="s">
        <v>525</v>
      </c>
      <c r="F15" s="32" t="s">
        <v>512</v>
      </c>
      <c r="G15" s="69">
        <v>25</v>
      </c>
      <c r="H15" s="86">
        <v>125000</v>
      </c>
      <c r="I15" s="86">
        <v>125000</v>
      </c>
      <c r="J15" s="86"/>
      <c r="K15" s="86"/>
      <c r="L15" s="86"/>
      <c r="M15" s="86"/>
      <c r="N15" s="86">
        <v>125000</v>
      </c>
      <c r="O15" s="86">
        <v>125000</v>
      </c>
      <c r="P15" s="86"/>
      <c r="Q15" s="86"/>
      <c r="R15" s="86"/>
      <c r="S15" s="86"/>
    </row>
    <row r="16" ht="18" customHeight="1" spans="1:19">
      <c r="A16" s="122" t="s">
        <v>207</v>
      </c>
      <c r="B16" s="32" t="s">
        <v>70</v>
      </c>
      <c r="C16" s="32" t="s">
        <v>284</v>
      </c>
      <c r="D16" s="32" t="s">
        <v>526</v>
      </c>
      <c r="E16" s="32" t="s">
        <v>526</v>
      </c>
      <c r="F16" s="32" t="s">
        <v>336</v>
      </c>
      <c r="G16" s="69">
        <v>60</v>
      </c>
      <c r="H16" s="86">
        <v>60000</v>
      </c>
      <c r="I16" s="86">
        <v>60000</v>
      </c>
      <c r="J16" s="86"/>
      <c r="K16" s="86"/>
      <c r="L16" s="86"/>
      <c r="M16" s="86"/>
      <c r="N16" s="86">
        <v>60000</v>
      </c>
      <c r="O16" s="86">
        <v>60000</v>
      </c>
      <c r="P16" s="86"/>
      <c r="Q16" s="86"/>
      <c r="R16" s="86"/>
      <c r="S16" s="86"/>
    </row>
    <row r="17" ht="18" customHeight="1" spans="1:19">
      <c r="A17" s="122" t="s">
        <v>207</v>
      </c>
      <c r="B17" s="32" t="s">
        <v>70</v>
      </c>
      <c r="C17" s="32" t="s">
        <v>284</v>
      </c>
      <c r="D17" s="32" t="s">
        <v>527</v>
      </c>
      <c r="E17" s="32" t="s">
        <v>528</v>
      </c>
      <c r="F17" s="32" t="s">
        <v>512</v>
      </c>
      <c r="G17" s="69">
        <v>1</v>
      </c>
      <c r="H17" s="86">
        <v>70000</v>
      </c>
      <c r="I17" s="86">
        <v>70000</v>
      </c>
      <c r="J17" s="86"/>
      <c r="K17" s="86"/>
      <c r="L17" s="86"/>
      <c r="M17" s="86"/>
      <c r="N17" s="86">
        <v>70000</v>
      </c>
      <c r="O17" s="86">
        <v>70000</v>
      </c>
      <c r="P17" s="86"/>
      <c r="Q17" s="86"/>
      <c r="R17" s="86"/>
      <c r="S17" s="86"/>
    </row>
    <row r="18" ht="18" customHeight="1" spans="1:19">
      <c r="A18" s="122" t="s">
        <v>207</v>
      </c>
      <c r="B18" s="32" t="s">
        <v>70</v>
      </c>
      <c r="C18" s="32" t="s">
        <v>290</v>
      </c>
      <c r="D18" s="32" t="s">
        <v>290</v>
      </c>
      <c r="E18" s="32" t="s">
        <v>529</v>
      </c>
      <c r="F18" s="32" t="s">
        <v>530</v>
      </c>
      <c r="G18" s="69">
        <v>1</v>
      </c>
      <c r="H18" s="86"/>
      <c r="I18" s="86">
        <v>10000</v>
      </c>
      <c r="J18" s="86"/>
      <c r="K18" s="86"/>
      <c r="L18" s="86"/>
      <c r="M18" s="86"/>
      <c r="N18" s="86">
        <v>10000</v>
      </c>
      <c r="O18" s="86">
        <v>10000</v>
      </c>
      <c r="P18" s="86"/>
      <c r="Q18" s="86"/>
      <c r="R18" s="86"/>
      <c r="S18" s="86"/>
    </row>
    <row r="19" ht="18" customHeight="1" spans="1:19">
      <c r="A19" s="122" t="s">
        <v>207</v>
      </c>
      <c r="B19" s="32" t="s">
        <v>70</v>
      </c>
      <c r="C19" s="32" t="s">
        <v>292</v>
      </c>
      <c r="D19" s="32" t="s">
        <v>531</v>
      </c>
      <c r="E19" s="32" t="s">
        <v>521</v>
      </c>
      <c r="F19" s="32" t="s">
        <v>530</v>
      </c>
      <c r="G19" s="69">
        <v>160</v>
      </c>
      <c r="H19" s="86">
        <v>25600</v>
      </c>
      <c r="I19" s="86">
        <v>25600</v>
      </c>
      <c r="J19" s="86"/>
      <c r="K19" s="86"/>
      <c r="L19" s="86"/>
      <c r="M19" s="86"/>
      <c r="N19" s="86">
        <v>25600</v>
      </c>
      <c r="O19" s="86">
        <v>25600</v>
      </c>
      <c r="P19" s="86"/>
      <c r="Q19" s="86"/>
      <c r="R19" s="86"/>
      <c r="S19" s="86"/>
    </row>
    <row r="20" ht="18" customHeight="1" spans="1:19">
      <c r="A20" s="122" t="s">
        <v>207</v>
      </c>
      <c r="B20" s="32" t="s">
        <v>70</v>
      </c>
      <c r="C20" s="32" t="s">
        <v>274</v>
      </c>
      <c r="D20" s="32" t="s">
        <v>274</v>
      </c>
      <c r="E20" s="32" t="s">
        <v>532</v>
      </c>
      <c r="F20" s="32" t="s">
        <v>530</v>
      </c>
      <c r="G20" s="69">
        <v>1</v>
      </c>
      <c r="H20" s="86"/>
      <c r="I20" s="86">
        <v>10000</v>
      </c>
      <c r="J20" s="86"/>
      <c r="K20" s="86"/>
      <c r="L20" s="86"/>
      <c r="M20" s="86"/>
      <c r="N20" s="86">
        <v>10000</v>
      </c>
      <c r="O20" s="86">
        <v>10000</v>
      </c>
      <c r="P20" s="86"/>
      <c r="Q20" s="86"/>
      <c r="R20" s="86"/>
      <c r="S20" s="86"/>
    </row>
    <row r="21" ht="18" customHeight="1" spans="1:19">
      <c r="A21" s="122" t="s">
        <v>207</v>
      </c>
      <c r="B21" s="32" t="s">
        <v>70</v>
      </c>
      <c r="C21" s="32" t="s">
        <v>282</v>
      </c>
      <c r="D21" s="32" t="s">
        <v>282</v>
      </c>
      <c r="E21" s="32" t="s">
        <v>533</v>
      </c>
      <c r="F21" s="32" t="s">
        <v>530</v>
      </c>
      <c r="G21" s="69">
        <v>1</v>
      </c>
      <c r="H21" s="86"/>
      <c r="I21" s="86">
        <v>5000</v>
      </c>
      <c r="J21" s="86"/>
      <c r="K21" s="86"/>
      <c r="L21" s="86"/>
      <c r="M21" s="86"/>
      <c r="N21" s="86">
        <v>5000</v>
      </c>
      <c r="O21" s="86">
        <v>5000</v>
      </c>
      <c r="P21" s="86"/>
      <c r="Q21" s="86"/>
      <c r="R21" s="86"/>
      <c r="S21" s="86"/>
    </row>
    <row r="22" ht="18" customHeight="1" spans="1:19">
      <c r="A22" s="123" t="s">
        <v>207</v>
      </c>
      <c r="B22" s="124" t="s">
        <v>70</v>
      </c>
      <c r="C22" s="125" t="s">
        <v>272</v>
      </c>
      <c r="D22" s="124" t="s">
        <v>272</v>
      </c>
      <c r="E22" s="124" t="s">
        <v>534</v>
      </c>
      <c r="F22" s="124" t="s">
        <v>530</v>
      </c>
      <c r="G22" s="126">
        <v>1</v>
      </c>
      <c r="H22" s="86">
        <v>150000</v>
      </c>
      <c r="I22" s="86">
        <v>150000</v>
      </c>
      <c r="J22" s="86"/>
      <c r="K22" s="86"/>
      <c r="L22" s="86"/>
      <c r="M22" s="86"/>
      <c r="N22" s="86">
        <v>150000</v>
      </c>
      <c r="O22" s="86">
        <v>150000</v>
      </c>
      <c r="P22" s="86"/>
      <c r="Q22" s="86"/>
      <c r="R22" s="86"/>
      <c r="S22" s="86"/>
    </row>
    <row r="23" ht="18" customHeight="1" spans="1:19">
      <c r="A23" s="127" t="s">
        <v>497</v>
      </c>
      <c r="B23" s="127"/>
      <c r="C23" s="127"/>
      <c r="D23" s="127"/>
      <c r="E23" s="127"/>
      <c r="F23" s="127"/>
      <c r="G23" s="128"/>
      <c r="H23" s="86"/>
      <c r="I23" s="86">
        <v>647900</v>
      </c>
      <c r="J23" s="86"/>
      <c r="K23" s="86"/>
      <c r="L23" s="86"/>
      <c r="M23" s="86"/>
      <c r="N23" s="86">
        <v>647900</v>
      </c>
      <c r="O23" s="86">
        <v>643100</v>
      </c>
      <c r="P23" s="86"/>
      <c r="Q23" s="86"/>
      <c r="R23" s="86"/>
      <c r="S23" s="86">
        <v>4800</v>
      </c>
    </row>
    <row r="24" ht="21" customHeight="1" spans="1:19">
      <c r="A24" s="118" t="s">
        <v>535</v>
      </c>
      <c r="B24" s="7"/>
      <c r="C24" s="129"/>
      <c r="D24" s="118"/>
      <c r="E24" s="118"/>
      <c r="F24" s="118"/>
      <c r="G24" s="118"/>
      <c r="H24" s="130"/>
      <c r="I24" s="130"/>
      <c r="J24" s="130"/>
      <c r="K24" s="130"/>
      <c r="L24" s="130"/>
      <c r="M24" s="130"/>
      <c r="N24" s="130"/>
      <c r="O24" s="130"/>
      <c r="P24" s="130"/>
      <c r="Q24" s="130"/>
      <c r="R24" s="130"/>
      <c r="S24" s="130"/>
    </row>
  </sheetData>
  <mergeCells count="19">
    <mergeCell ref="A3:S3"/>
    <mergeCell ref="A4:H4"/>
    <mergeCell ref="I5:S5"/>
    <mergeCell ref="N6:S6"/>
    <mergeCell ref="A23:G23"/>
    <mergeCell ref="A24:S2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E30" sqref="E3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2"/>
      <c r="B1" s="2"/>
      <c r="C1" s="2"/>
      <c r="D1" s="2"/>
      <c r="E1" s="2"/>
      <c r="F1" s="2"/>
      <c r="G1" s="2"/>
      <c r="H1" s="2"/>
      <c r="I1" s="2"/>
      <c r="J1" s="2"/>
      <c r="K1" s="2"/>
      <c r="L1" s="2"/>
      <c r="M1" s="2"/>
      <c r="N1" s="2"/>
      <c r="O1" s="2"/>
      <c r="P1" s="2"/>
      <c r="Q1" s="2"/>
      <c r="R1" s="2"/>
      <c r="S1" s="2"/>
      <c r="T1" s="2"/>
    </row>
    <row r="2" ht="16.5" customHeight="1" spans="1:20">
      <c r="A2" s="83"/>
      <c r="B2" s="90"/>
      <c r="C2" s="90"/>
      <c r="D2" s="90"/>
      <c r="E2" s="90"/>
      <c r="F2" s="90"/>
      <c r="G2" s="90"/>
      <c r="H2" s="83"/>
      <c r="I2" s="83"/>
      <c r="J2" s="83"/>
      <c r="K2" s="83"/>
      <c r="L2" s="83"/>
      <c r="M2" s="83"/>
      <c r="N2" s="105"/>
      <c r="O2" s="83"/>
      <c r="P2" s="83"/>
      <c r="Q2" s="90"/>
      <c r="R2" s="83"/>
      <c r="S2" s="71"/>
      <c r="T2" s="71" t="s">
        <v>536</v>
      </c>
    </row>
    <row r="3" ht="41.25" customHeight="1" spans="1:20">
      <c r="A3" s="79" t="str">
        <f>"2025"&amp;"年部门政府购买服务预算表"</f>
        <v>2025年部门政府购买服务预算表</v>
      </c>
      <c r="B3" s="73"/>
      <c r="C3" s="73"/>
      <c r="D3" s="73"/>
      <c r="E3" s="73"/>
      <c r="F3" s="73"/>
      <c r="G3" s="73"/>
      <c r="H3" s="91"/>
      <c r="I3" s="91"/>
      <c r="J3" s="91"/>
      <c r="K3" s="91"/>
      <c r="L3" s="91"/>
      <c r="M3" s="91"/>
      <c r="N3" s="106"/>
      <c r="O3" s="91"/>
      <c r="P3" s="91"/>
      <c r="Q3" s="73"/>
      <c r="R3" s="91"/>
      <c r="S3" s="106"/>
      <c r="T3" s="73"/>
    </row>
    <row r="4" ht="22.5" customHeight="1" spans="1:20">
      <c r="A4" s="80" t="s">
        <v>188</v>
      </c>
      <c r="B4" s="92"/>
      <c r="C4" s="92"/>
      <c r="D4" s="92"/>
      <c r="E4" s="92"/>
      <c r="F4" s="92"/>
      <c r="G4" s="92"/>
      <c r="H4" s="81"/>
      <c r="I4" s="81"/>
      <c r="J4" s="81"/>
      <c r="K4" s="81"/>
      <c r="L4" s="81"/>
      <c r="M4" s="81"/>
      <c r="N4" s="105"/>
      <c r="O4" s="83"/>
      <c r="P4" s="83"/>
      <c r="Q4" s="90"/>
      <c r="R4" s="83"/>
      <c r="S4" s="113"/>
      <c r="T4" s="71" t="s">
        <v>1</v>
      </c>
    </row>
    <row r="5" ht="24" customHeight="1" spans="1:20">
      <c r="A5" s="12" t="s">
        <v>189</v>
      </c>
      <c r="B5" s="93" t="s">
        <v>190</v>
      </c>
      <c r="C5" s="93" t="s">
        <v>500</v>
      </c>
      <c r="D5" s="93" t="s">
        <v>537</v>
      </c>
      <c r="E5" s="93" t="s">
        <v>538</v>
      </c>
      <c r="F5" s="93" t="s">
        <v>539</v>
      </c>
      <c r="G5" s="93" t="s">
        <v>540</v>
      </c>
      <c r="H5" s="94" t="s">
        <v>541</v>
      </c>
      <c r="I5" s="94" t="s">
        <v>542</v>
      </c>
      <c r="J5" s="107" t="s">
        <v>197</v>
      </c>
      <c r="K5" s="107"/>
      <c r="L5" s="107"/>
      <c r="M5" s="107"/>
      <c r="N5" s="108"/>
      <c r="O5" s="107"/>
      <c r="P5" s="107"/>
      <c r="Q5" s="87"/>
      <c r="R5" s="107"/>
      <c r="S5" s="108"/>
      <c r="T5" s="88"/>
    </row>
    <row r="6" ht="24" customHeight="1" spans="1:20">
      <c r="A6" s="17"/>
      <c r="B6" s="95"/>
      <c r="C6" s="95"/>
      <c r="D6" s="95"/>
      <c r="E6" s="95"/>
      <c r="F6" s="95"/>
      <c r="G6" s="95"/>
      <c r="H6" s="96"/>
      <c r="I6" s="96"/>
      <c r="J6" s="96" t="s">
        <v>55</v>
      </c>
      <c r="K6" s="96" t="s">
        <v>58</v>
      </c>
      <c r="L6" s="96" t="s">
        <v>506</v>
      </c>
      <c r="M6" s="96" t="s">
        <v>507</v>
      </c>
      <c r="N6" s="109" t="s">
        <v>508</v>
      </c>
      <c r="O6" s="110" t="s">
        <v>509</v>
      </c>
      <c r="P6" s="110"/>
      <c r="Q6" s="114"/>
      <c r="R6" s="110"/>
      <c r="S6" s="115"/>
      <c r="T6" s="97"/>
    </row>
    <row r="7" ht="54" customHeight="1" spans="1:20">
      <c r="A7" s="20"/>
      <c r="B7" s="97"/>
      <c r="C7" s="97"/>
      <c r="D7" s="97"/>
      <c r="E7" s="97"/>
      <c r="F7" s="97"/>
      <c r="G7" s="97"/>
      <c r="H7" s="98"/>
      <c r="I7" s="98"/>
      <c r="J7" s="98"/>
      <c r="K7" s="98" t="s">
        <v>57</v>
      </c>
      <c r="L7" s="98"/>
      <c r="M7" s="98"/>
      <c r="N7" s="111"/>
      <c r="O7" s="98" t="s">
        <v>57</v>
      </c>
      <c r="P7" s="98" t="s">
        <v>64</v>
      </c>
      <c r="Q7" s="97" t="s">
        <v>65</v>
      </c>
      <c r="R7" s="98" t="s">
        <v>66</v>
      </c>
      <c r="S7" s="111" t="s">
        <v>67</v>
      </c>
      <c r="T7" s="97" t="s">
        <v>68</v>
      </c>
    </row>
    <row r="8" ht="17.25" customHeight="1" spans="1:20">
      <c r="A8" s="21">
        <v>1</v>
      </c>
      <c r="B8" s="97">
        <v>2</v>
      </c>
      <c r="C8" s="21">
        <v>3</v>
      </c>
      <c r="D8" s="21">
        <v>4</v>
      </c>
      <c r="E8" s="97">
        <v>5</v>
      </c>
      <c r="F8" s="21">
        <v>6</v>
      </c>
      <c r="G8" s="21">
        <v>7</v>
      </c>
      <c r="H8" s="97">
        <v>8</v>
      </c>
      <c r="I8" s="21">
        <v>9</v>
      </c>
      <c r="J8" s="21">
        <v>10</v>
      </c>
      <c r="K8" s="97">
        <v>11</v>
      </c>
      <c r="L8" s="21">
        <v>12</v>
      </c>
      <c r="M8" s="21">
        <v>13</v>
      </c>
      <c r="N8" s="97">
        <v>14</v>
      </c>
      <c r="O8" s="21">
        <v>15</v>
      </c>
      <c r="P8" s="21">
        <v>16</v>
      </c>
      <c r="Q8" s="97">
        <v>17</v>
      </c>
      <c r="R8" s="21">
        <v>18</v>
      </c>
      <c r="S8" s="21">
        <v>19</v>
      </c>
      <c r="T8" s="21">
        <v>20</v>
      </c>
    </row>
    <row r="9" ht="21" customHeight="1" spans="1:20">
      <c r="A9" s="99"/>
      <c r="B9" s="100"/>
      <c r="C9" s="100"/>
      <c r="D9" s="100"/>
      <c r="E9" s="100"/>
      <c r="F9" s="100"/>
      <c r="G9" s="100"/>
      <c r="H9" s="101"/>
      <c r="I9" s="101"/>
      <c r="J9" s="86"/>
      <c r="K9" s="86"/>
      <c r="L9" s="86"/>
      <c r="M9" s="86"/>
      <c r="N9" s="86"/>
      <c r="O9" s="86"/>
      <c r="P9" s="86"/>
      <c r="Q9" s="86"/>
      <c r="R9" s="86"/>
      <c r="S9" s="86"/>
      <c r="T9" s="86"/>
    </row>
    <row r="10" ht="21" customHeight="1" spans="1:20">
      <c r="A10" s="102" t="s">
        <v>497</v>
      </c>
      <c r="B10" s="103"/>
      <c r="C10" s="103"/>
      <c r="D10" s="103"/>
      <c r="E10" s="103"/>
      <c r="F10" s="103"/>
      <c r="G10" s="103"/>
      <c r="H10" s="104"/>
      <c r="I10" s="112"/>
      <c r="J10" s="86"/>
      <c r="K10" s="86"/>
      <c r="L10" s="86"/>
      <c r="M10" s="86"/>
      <c r="N10" s="86"/>
      <c r="O10" s="86"/>
      <c r="P10" s="86"/>
      <c r="Q10" s="86"/>
      <c r="R10" s="86"/>
      <c r="S10" s="86"/>
      <c r="T10" s="86"/>
    </row>
    <row r="11" customHeight="1" spans="1:20">
      <c r="A11" s="3" t="s">
        <v>498</v>
      </c>
      <c r="B11" s="3"/>
      <c r="C11" s="3"/>
      <c r="D11" s="3"/>
      <c r="E11" s="3"/>
      <c r="F11" s="3"/>
      <c r="G11" s="3"/>
      <c r="H11" s="3"/>
      <c r="I11" s="3"/>
      <c r="J11" s="3"/>
      <c r="K11" s="3"/>
      <c r="L11" s="3"/>
      <c r="M11" s="3"/>
      <c r="N11" s="3"/>
      <c r="O11" s="3"/>
      <c r="P11" s="3"/>
      <c r="Q11" s="3"/>
      <c r="R11" s="3"/>
      <c r="S11" s="3"/>
      <c r="T11" s="3"/>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I33" sqref="I33"/>
    </sheetView>
  </sheetViews>
  <sheetFormatPr defaultColWidth="9.14166666666667" defaultRowHeight="14.25" customHeight="1"/>
  <cols>
    <col min="1" max="1" width="37.7" customWidth="1"/>
    <col min="2" max="24" width="20"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7.25" customHeight="1" spans="1:24">
      <c r="A2" s="3"/>
      <c r="B2" s="3"/>
      <c r="C2" s="3"/>
      <c r="D2" s="78"/>
      <c r="E2" s="3"/>
      <c r="F2" s="3"/>
      <c r="G2" s="3"/>
      <c r="H2" s="3"/>
      <c r="I2" s="3"/>
      <c r="J2" s="3"/>
      <c r="K2" s="3"/>
      <c r="L2" s="3"/>
      <c r="M2" s="3"/>
      <c r="N2" s="3"/>
      <c r="O2" s="3"/>
      <c r="P2" s="3"/>
      <c r="Q2" s="3"/>
      <c r="R2" s="3"/>
      <c r="S2" s="3"/>
      <c r="T2" s="3"/>
      <c r="U2" s="3"/>
      <c r="V2" s="3"/>
      <c r="W2" s="5"/>
      <c r="X2" s="5" t="s">
        <v>543</v>
      </c>
    </row>
    <row r="3" ht="41.25" customHeight="1" spans="1:24">
      <c r="A3" s="79" t="str">
        <f>"2025"&amp;"年对下转移支付预算表"</f>
        <v>2025年对下转移支付预算表</v>
      </c>
      <c r="B3" s="6"/>
      <c r="C3" s="6"/>
      <c r="D3" s="6"/>
      <c r="E3" s="6"/>
      <c r="F3" s="6"/>
      <c r="G3" s="6"/>
      <c r="H3" s="6"/>
      <c r="I3" s="6"/>
      <c r="J3" s="6"/>
      <c r="K3" s="6"/>
      <c r="L3" s="6"/>
      <c r="M3" s="6"/>
      <c r="N3" s="6"/>
      <c r="O3" s="6"/>
      <c r="P3" s="6"/>
      <c r="Q3" s="6"/>
      <c r="R3" s="6"/>
      <c r="S3" s="6"/>
      <c r="T3" s="6"/>
      <c r="U3" s="6"/>
      <c r="V3" s="6"/>
      <c r="W3" s="73"/>
      <c r="X3" s="73"/>
    </row>
    <row r="4" ht="18" customHeight="1" spans="1:24">
      <c r="A4" s="80" t="s">
        <v>188</v>
      </c>
      <c r="B4" s="81"/>
      <c r="C4" s="81"/>
      <c r="D4" s="82"/>
      <c r="E4" s="83"/>
      <c r="F4" s="83"/>
      <c r="G4" s="83"/>
      <c r="H4" s="83"/>
      <c r="I4" s="83"/>
      <c r="J4" s="3"/>
      <c r="K4" s="3"/>
      <c r="L4" s="3"/>
      <c r="M4" s="3"/>
      <c r="N4" s="3"/>
      <c r="O4" s="3"/>
      <c r="P4" s="3"/>
      <c r="Q4" s="3"/>
      <c r="R4" s="3"/>
      <c r="S4" s="3"/>
      <c r="T4" s="3"/>
      <c r="U4" s="3"/>
      <c r="V4" s="3"/>
      <c r="W4" s="10"/>
      <c r="X4" s="10" t="s">
        <v>1</v>
      </c>
    </row>
    <row r="5" ht="19.5" customHeight="1" spans="1:24">
      <c r="A5" s="18" t="s">
        <v>544</v>
      </c>
      <c r="B5" s="13" t="s">
        <v>197</v>
      </c>
      <c r="C5" s="14"/>
      <c r="D5" s="14"/>
      <c r="E5" s="13" t="s">
        <v>545</v>
      </c>
      <c r="F5" s="14"/>
      <c r="G5" s="14"/>
      <c r="H5" s="14"/>
      <c r="I5" s="14"/>
      <c r="J5" s="14"/>
      <c r="K5" s="14"/>
      <c r="L5" s="14"/>
      <c r="M5" s="14"/>
      <c r="N5" s="14"/>
      <c r="O5" s="14"/>
      <c r="P5" s="14"/>
      <c r="Q5" s="14"/>
      <c r="R5" s="14"/>
      <c r="S5" s="14"/>
      <c r="T5" s="14"/>
      <c r="U5" s="14"/>
      <c r="V5" s="14"/>
      <c r="W5" s="87"/>
      <c r="X5" s="88"/>
    </row>
    <row r="6" ht="40.5" customHeight="1" spans="1:24">
      <c r="A6" s="21"/>
      <c r="B6" s="31" t="s">
        <v>55</v>
      </c>
      <c r="C6" s="12" t="s">
        <v>58</v>
      </c>
      <c r="D6" s="84" t="s">
        <v>506</v>
      </c>
      <c r="E6" s="38" t="s">
        <v>546</v>
      </c>
      <c r="F6" s="38" t="s">
        <v>547</v>
      </c>
      <c r="G6" s="38" t="s">
        <v>548</v>
      </c>
      <c r="H6" s="38" t="s">
        <v>549</v>
      </c>
      <c r="I6" s="38" t="s">
        <v>550</v>
      </c>
      <c r="J6" s="38" t="s">
        <v>551</v>
      </c>
      <c r="K6" s="38" t="s">
        <v>552</v>
      </c>
      <c r="L6" s="38" t="s">
        <v>553</v>
      </c>
      <c r="M6" s="38" t="s">
        <v>554</v>
      </c>
      <c r="N6" s="38" t="s">
        <v>555</v>
      </c>
      <c r="O6" s="38" t="s">
        <v>556</v>
      </c>
      <c r="P6" s="38" t="s">
        <v>557</v>
      </c>
      <c r="Q6" s="38" t="s">
        <v>558</v>
      </c>
      <c r="R6" s="38" t="s">
        <v>559</v>
      </c>
      <c r="S6" s="38" t="s">
        <v>560</v>
      </c>
      <c r="T6" s="38" t="s">
        <v>561</v>
      </c>
      <c r="U6" s="38" t="s">
        <v>562</v>
      </c>
      <c r="V6" s="38" t="s">
        <v>563</v>
      </c>
      <c r="W6" s="38" t="s">
        <v>564</v>
      </c>
      <c r="X6" s="89" t="s">
        <v>565</v>
      </c>
    </row>
    <row r="7" ht="19.5" customHeight="1" spans="1:24">
      <c r="A7" s="22">
        <v>1</v>
      </c>
      <c r="B7" s="22">
        <v>2</v>
      </c>
      <c r="C7" s="22">
        <v>3</v>
      </c>
      <c r="D7" s="85">
        <v>4</v>
      </c>
      <c r="E7" s="38">
        <v>5</v>
      </c>
      <c r="F7" s="22">
        <v>6</v>
      </c>
      <c r="G7" s="22">
        <v>7</v>
      </c>
      <c r="H7" s="85">
        <v>8</v>
      </c>
      <c r="I7" s="22">
        <v>9</v>
      </c>
      <c r="J7" s="22">
        <v>10</v>
      </c>
      <c r="K7" s="22">
        <v>11</v>
      </c>
      <c r="L7" s="85">
        <v>12</v>
      </c>
      <c r="M7" s="22">
        <v>13</v>
      </c>
      <c r="N7" s="22">
        <v>14</v>
      </c>
      <c r="O7" s="22">
        <v>15</v>
      </c>
      <c r="P7" s="85">
        <v>16</v>
      </c>
      <c r="Q7" s="22">
        <v>17</v>
      </c>
      <c r="R7" s="22">
        <v>18</v>
      </c>
      <c r="S7" s="22">
        <v>19</v>
      </c>
      <c r="T7" s="85">
        <v>20</v>
      </c>
      <c r="U7" s="85">
        <v>21</v>
      </c>
      <c r="V7" s="85">
        <v>22</v>
      </c>
      <c r="W7" s="38">
        <v>23</v>
      </c>
      <c r="X7" s="38">
        <v>24</v>
      </c>
    </row>
    <row r="8" ht="19.5" customHeight="1" spans="1:24">
      <c r="A8" s="32"/>
      <c r="B8" s="86"/>
      <c r="C8" s="86"/>
      <c r="D8" s="86"/>
      <c r="E8" s="86"/>
      <c r="F8" s="86"/>
      <c r="G8" s="86"/>
      <c r="H8" s="86"/>
      <c r="I8" s="86"/>
      <c r="J8" s="86"/>
      <c r="K8" s="86"/>
      <c r="L8" s="86"/>
      <c r="M8" s="86"/>
      <c r="N8" s="86"/>
      <c r="O8" s="86"/>
      <c r="P8" s="86"/>
      <c r="Q8" s="86"/>
      <c r="R8" s="86"/>
      <c r="S8" s="86"/>
      <c r="T8" s="86"/>
      <c r="U8" s="86"/>
      <c r="V8" s="86"/>
      <c r="W8" s="86"/>
      <c r="X8" s="86"/>
    </row>
    <row r="9" ht="19.5" customHeight="1" spans="1:24">
      <c r="A9" s="76"/>
      <c r="B9" s="86"/>
      <c r="C9" s="86"/>
      <c r="D9" s="86"/>
      <c r="E9" s="86"/>
      <c r="F9" s="86"/>
      <c r="G9" s="86"/>
      <c r="H9" s="86"/>
      <c r="I9" s="86"/>
      <c r="J9" s="86"/>
      <c r="K9" s="86"/>
      <c r="L9" s="86"/>
      <c r="M9" s="86"/>
      <c r="N9" s="86"/>
      <c r="O9" s="86"/>
      <c r="P9" s="86"/>
      <c r="Q9" s="86"/>
      <c r="R9" s="86"/>
      <c r="S9" s="86"/>
      <c r="T9" s="86"/>
      <c r="U9" s="86"/>
      <c r="V9" s="86"/>
      <c r="W9" s="86"/>
      <c r="X9" s="86"/>
    </row>
    <row r="10" customHeight="1" spans="1:24">
      <c r="A10" s="3" t="s">
        <v>566</v>
      </c>
      <c r="B10" s="3"/>
      <c r="C10" s="3"/>
      <c r="D10" s="3"/>
      <c r="E10" s="3"/>
      <c r="F10" s="3"/>
      <c r="G10" s="3"/>
      <c r="H10" s="3"/>
      <c r="I10" s="3"/>
      <c r="J10" s="3"/>
      <c r="K10" s="3"/>
      <c r="L10" s="3"/>
      <c r="M10" s="3"/>
      <c r="N10" s="3"/>
      <c r="O10" s="3"/>
      <c r="P10" s="3"/>
      <c r="Q10" s="3"/>
      <c r="R10" s="3"/>
      <c r="S10" s="3"/>
      <c r="T10" s="3"/>
      <c r="U10" s="3"/>
      <c r="V10" s="3"/>
      <c r="W10" s="3"/>
      <c r="X10" s="3"/>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5" activePane="bottomLeft" state="frozen"/>
      <selection/>
      <selection pane="bottomLeft" activeCell="I31" sqref="I3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6.5" customHeight="1" spans="1:10">
      <c r="A2" s="3"/>
      <c r="B2" s="3"/>
      <c r="C2" s="3"/>
      <c r="D2" s="3"/>
      <c r="E2" s="3"/>
      <c r="F2" s="3"/>
      <c r="G2" s="3"/>
      <c r="H2" s="3"/>
      <c r="I2" s="3"/>
      <c r="J2" s="5" t="s">
        <v>567</v>
      </c>
    </row>
    <row r="3" ht="41.25" customHeight="1" spans="1:10">
      <c r="A3" s="72" t="str">
        <f>"2025"&amp;"年对下转移支付绩效目标表"</f>
        <v>2025年对下转移支付绩效目标表</v>
      </c>
      <c r="B3" s="6"/>
      <c r="C3" s="6"/>
      <c r="D3" s="6"/>
      <c r="E3" s="6"/>
      <c r="F3" s="73"/>
      <c r="G3" s="6"/>
      <c r="H3" s="73"/>
      <c r="I3" s="73"/>
      <c r="J3" s="6"/>
    </row>
    <row r="4" ht="17.25" customHeight="1" spans="1:10">
      <c r="A4" s="7" t="s">
        <v>188</v>
      </c>
      <c r="B4" s="3"/>
      <c r="C4" s="3"/>
      <c r="D4" s="3"/>
      <c r="E4" s="3"/>
      <c r="F4" s="3"/>
      <c r="G4" s="3"/>
      <c r="H4" s="3"/>
      <c r="I4" s="3"/>
      <c r="J4" s="3"/>
    </row>
    <row r="5" ht="44.25" customHeight="1" spans="1:10">
      <c r="A5" s="74" t="s">
        <v>544</v>
      </c>
      <c r="B5" s="74" t="s">
        <v>321</v>
      </c>
      <c r="C5" s="74" t="s">
        <v>322</v>
      </c>
      <c r="D5" s="74" t="s">
        <v>323</v>
      </c>
      <c r="E5" s="74" t="s">
        <v>324</v>
      </c>
      <c r="F5" s="75" t="s">
        <v>325</v>
      </c>
      <c r="G5" s="74" t="s">
        <v>326</v>
      </c>
      <c r="H5" s="75" t="s">
        <v>327</v>
      </c>
      <c r="I5" s="75" t="s">
        <v>328</v>
      </c>
      <c r="J5" s="74" t="s">
        <v>329</v>
      </c>
    </row>
    <row r="6" ht="14.25" customHeight="1" spans="1:10">
      <c r="A6" s="74">
        <v>1</v>
      </c>
      <c r="B6" s="74">
        <v>2</v>
      </c>
      <c r="C6" s="74">
        <v>3</v>
      </c>
      <c r="D6" s="74">
        <v>4</v>
      </c>
      <c r="E6" s="74">
        <v>5</v>
      </c>
      <c r="F6" s="75">
        <v>6</v>
      </c>
      <c r="G6" s="74">
        <v>7</v>
      </c>
      <c r="H6" s="75">
        <v>8</v>
      </c>
      <c r="I6" s="75">
        <v>9</v>
      </c>
      <c r="J6" s="74">
        <v>10</v>
      </c>
    </row>
    <row r="7" ht="42" customHeight="1" spans="1:10">
      <c r="A7" s="32"/>
      <c r="B7" s="76"/>
      <c r="C7" s="76"/>
      <c r="D7" s="76"/>
      <c r="E7" s="57"/>
      <c r="F7" s="77"/>
      <c r="G7" s="57"/>
      <c r="H7" s="77"/>
      <c r="I7" s="77"/>
      <c r="J7" s="57"/>
    </row>
    <row r="8" ht="42" customHeight="1" spans="1:10">
      <c r="A8" s="32"/>
      <c r="B8" s="23"/>
      <c r="C8" s="23"/>
      <c r="D8" s="23"/>
      <c r="E8" s="32"/>
      <c r="F8" s="23"/>
      <c r="G8" s="32"/>
      <c r="H8" s="23"/>
      <c r="I8" s="23"/>
      <c r="J8" s="32"/>
    </row>
    <row r="9" ht="21" customHeight="1" spans="1:10">
      <c r="A9" s="3" t="s">
        <v>566</v>
      </c>
      <c r="B9" s="3"/>
      <c r="C9" s="3"/>
      <c r="D9" s="3"/>
      <c r="E9" s="3"/>
      <c r="F9" s="3"/>
      <c r="G9" s="3"/>
      <c r="H9" s="3"/>
      <c r="I9" s="3"/>
      <c r="J9" s="3"/>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5" activePane="bottomLeft" state="frozen"/>
      <selection/>
      <selection pane="bottomLeft" activeCell="F32" sqref="F32"/>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41"/>
      <c r="B1" s="41"/>
      <c r="C1" s="41"/>
      <c r="D1" s="41"/>
      <c r="E1" s="41"/>
      <c r="F1" s="41"/>
      <c r="G1" s="41"/>
      <c r="H1" s="41"/>
      <c r="I1" s="41"/>
    </row>
    <row r="2" customHeight="1" spans="1:9">
      <c r="A2" s="42" t="s">
        <v>568</v>
      </c>
      <c r="B2" s="43"/>
      <c r="C2" s="43"/>
      <c r="D2" s="44"/>
      <c r="E2" s="44"/>
      <c r="F2" s="44"/>
      <c r="G2" s="43"/>
      <c r="H2" s="43"/>
      <c r="I2" s="44"/>
    </row>
    <row r="3" ht="41.25" customHeight="1" spans="1:9">
      <c r="A3" s="45" t="str">
        <f>"2025"&amp;"年新增资产配置预算表"</f>
        <v>2025年新增资产配置预算表</v>
      </c>
      <c r="B3" s="46"/>
      <c r="C3" s="46"/>
      <c r="D3" s="47"/>
      <c r="E3" s="47"/>
      <c r="F3" s="47"/>
      <c r="G3" s="46"/>
      <c r="H3" s="46"/>
      <c r="I3" s="47"/>
    </row>
    <row r="4" customHeight="1" spans="1:9">
      <c r="A4" s="48" t="s">
        <v>188</v>
      </c>
      <c r="B4" s="49"/>
      <c r="C4" s="49"/>
      <c r="D4" s="50"/>
      <c r="E4" s="51"/>
      <c r="F4" s="47"/>
      <c r="G4" s="46"/>
      <c r="H4" s="46"/>
      <c r="I4" s="71" t="s">
        <v>1</v>
      </c>
    </row>
    <row r="5" ht="28.5" customHeight="1" spans="1:9">
      <c r="A5" s="52" t="s">
        <v>189</v>
      </c>
      <c r="B5" s="38" t="s">
        <v>190</v>
      </c>
      <c r="C5" s="53" t="s">
        <v>569</v>
      </c>
      <c r="D5" s="52" t="s">
        <v>570</v>
      </c>
      <c r="E5" s="52" t="s">
        <v>571</v>
      </c>
      <c r="F5" s="52" t="s">
        <v>572</v>
      </c>
      <c r="G5" s="38" t="s">
        <v>573</v>
      </c>
      <c r="H5" s="54"/>
      <c r="I5" s="52"/>
    </row>
    <row r="6" ht="21" customHeight="1" spans="1:9">
      <c r="A6" s="53"/>
      <c r="B6" s="55"/>
      <c r="C6" s="55"/>
      <c r="D6" s="56"/>
      <c r="E6" s="55"/>
      <c r="F6" s="55"/>
      <c r="G6" s="38" t="s">
        <v>504</v>
      </c>
      <c r="H6" s="38" t="s">
        <v>574</v>
      </c>
      <c r="I6" s="38" t="s">
        <v>575</v>
      </c>
    </row>
    <row r="7" ht="17.25" customHeight="1" spans="1:9">
      <c r="A7" s="57" t="s">
        <v>176</v>
      </c>
      <c r="B7" s="58"/>
      <c r="C7" s="59" t="s">
        <v>177</v>
      </c>
      <c r="D7" s="57" t="s">
        <v>82</v>
      </c>
      <c r="E7" s="60" t="s">
        <v>83</v>
      </c>
      <c r="F7" s="57" t="s">
        <v>84</v>
      </c>
      <c r="G7" s="59" t="s">
        <v>85</v>
      </c>
      <c r="H7" s="61" t="s">
        <v>86</v>
      </c>
      <c r="I7" s="60" t="s">
        <v>87</v>
      </c>
    </row>
    <row r="8" ht="19.5" customHeight="1" spans="1:9">
      <c r="A8" s="32"/>
      <c r="B8" s="62"/>
      <c r="C8" s="62"/>
      <c r="D8" s="63"/>
      <c r="E8" s="23"/>
      <c r="F8" s="61"/>
      <c r="G8" s="64"/>
      <c r="H8" s="65"/>
      <c r="I8" s="65"/>
    </row>
    <row r="9" ht="19.5" customHeight="1" spans="1:9">
      <c r="A9" s="66" t="s">
        <v>55</v>
      </c>
      <c r="B9" s="67"/>
      <c r="C9" s="67"/>
      <c r="D9" s="68"/>
      <c r="E9" s="69"/>
      <c r="F9" s="69"/>
      <c r="G9" s="64"/>
      <c r="H9" s="65"/>
      <c r="I9" s="65"/>
    </row>
    <row r="10" s="40" customFormat="1" ht="22" customHeight="1" spans="1:9">
      <c r="A10" s="70" t="s">
        <v>566</v>
      </c>
      <c r="B10" s="70"/>
      <c r="C10" s="70"/>
      <c r="D10" s="70"/>
      <c r="E10" s="70"/>
      <c r="F10" s="70"/>
      <c r="G10" s="70"/>
      <c r="H10" s="70"/>
      <c r="I10" s="70"/>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J27" sqref="J27"/>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2"/>
      <c r="B1" s="2"/>
      <c r="C1" s="2"/>
      <c r="D1" s="2"/>
      <c r="E1" s="2"/>
      <c r="F1" s="2"/>
      <c r="G1" s="2"/>
      <c r="H1" s="2"/>
      <c r="I1" s="2"/>
      <c r="J1" s="2"/>
      <c r="K1" s="2"/>
    </row>
    <row r="2" customHeight="1" spans="1:11">
      <c r="A2" s="3"/>
      <c r="B2" s="3"/>
      <c r="C2" s="3"/>
      <c r="D2" s="4"/>
      <c r="E2" s="4"/>
      <c r="F2" s="4"/>
      <c r="G2" s="4"/>
      <c r="H2" s="3"/>
      <c r="I2" s="3"/>
      <c r="J2" s="3"/>
      <c r="K2" s="5" t="s">
        <v>576</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7" t="s">
        <v>188</v>
      </c>
      <c r="B4" s="8"/>
      <c r="C4" s="8"/>
      <c r="D4" s="8"/>
      <c r="E4" s="8"/>
      <c r="F4" s="8"/>
      <c r="G4" s="8"/>
      <c r="H4" s="9"/>
      <c r="I4" s="9"/>
      <c r="J4" s="9"/>
      <c r="K4" s="10" t="s">
        <v>1</v>
      </c>
    </row>
    <row r="5" ht="21.75" customHeight="1" spans="1:11">
      <c r="A5" s="11" t="s">
        <v>264</v>
      </c>
      <c r="B5" s="11" t="s">
        <v>192</v>
      </c>
      <c r="C5" s="11" t="s">
        <v>265</v>
      </c>
      <c r="D5" s="12" t="s">
        <v>193</v>
      </c>
      <c r="E5" s="12" t="s">
        <v>194</v>
      </c>
      <c r="F5" s="12" t="s">
        <v>266</v>
      </c>
      <c r="G5" s="12" t="s">
        <v>267</v>
      </c>
      <c r="H5" s="18" t="s">
        <v>55</v>
      </c>
      <c r="I5" s="13" t="s">
        <v>577</v>
      </c>
      <c r="J5" s="14"/>
      <c r="K5" s="15"/>
    </row>
    <row r="6" ht="21.75" customHeight="1" spans="1:11">
      <c r="A6" s="16"/>
      <c r="B6" s="16"/>
      <c r="C6" s="16"/>
      <c r="D6" s="17"/>
      <c r="E6" s="17"/>
      <c r="F6" s="17"/>
      <c r="G6" s="17"/>
      <c r="H6" s="31"/>
      <c r="I6" s="12" t="s">
        <v>58</v>
      </c>
      <c r="J6" s="12" t="s">
        <v>59</v>
      </c>
      <c r="K6" s="12" t="s">
        <v>60</v>
      </c>
    </row>
    <row r="7" ht="40.5" customHeight="1" spans="1:11">
      <c r="A7" s="19"/>
      <c r="B7" s="19"/>
      <c r="C7" s="19"/>
      <c r="D7" s="20"/>
      <c r="E7" s="20"/>
      <c r="F7" s="20"/>
      <c r="G7" s="20"/>
      <c r="H7" s="21"/>
      <c r="I7" s="20" t="s">
        <v>57</v>
      </c>
      <c r="J7" s="20"/>
      <c r="K7" s="20"/>
    </row>
    <row r="8" ht="15" customHeight="1" spans="1:11">
      <c r="A8" s="22">
        <v>1</v>
      </c>
      <c r="B8" s="22">
        <v>2</v>
      </c>
      <c r="C8" s="22">
        <v>3</v>
      </c>
      <c r="D8" s="22">
        <v>4</v>
      </c>
      <c r="E8" s="22">
        <v>5</v>
      </c>
      <c r="F8" s="22">
        <v>6</v>
      </c>
      <c r="G8" s="22">
        <v>7</v>
      </c>
      <c r="H8" s="22">
        <v>8</v>
      </c>
      <c r="I8" s="22">
        <v>9</v>
      </c>
      <c r="J8" s="38">
        <v>10</v>
      </c>
      <c r="K8" s="38">
        <v>11</v>
      </c>
    </row>
    <row r="9" ht="18.75" customHeight="1" spans="1:11">
      <c r="A9" s="32"/>
      <c r="B9" s="23"/>
      <c r="C9" s="32"/>
      <c r="D9" s="32"/>
      <c r="E9" s="32"/>
      <c r="F9" s="32"/>
      <c r="G9" s="32"/>
      <c r="H9" s="33"/>
      <c r="I9" s="39"/>
      <c r="J9" s="39"/>
      <c r="K9" s="33"/>
    </row>
    <row r="10" ht="18.75" customHeight="1" spans="1:11">
      <c r="A10" s="23"/>
      <c r="B10" s="23"/>
      <c r="C10" s="23"/>
      <c r="D10" s="23"/>
      <c r="E10" s="23"/>
      <c r="F10" s="23"/>
      <c r="G10" s="23"/>
      <c r="H10" s="25"/>
      <c r="I10" s="25"/>
      <c r="J10" s="25"/>
      <c r="K10" s="33"/>
    </row>
    <row r="11" ht="18.75" customHeight="1" spans="1:11">
      <c r="A11" s="34" t="s">
        <v>497</v>
      </c>
      <c r="B11" s="35"/>
      <c r="C11" s="35"/>
      <c r="D11" s="35"/>
      <c r="E11" s="35"/>
      <c r="F11" s="35"/>
      <c r="G11" s="36"/>
      <c r="H11" s="25"/>
      <c r="I11" s="25"/>
      <c r="J11" s="25"/>
      <c r="K11" s="33"/>
    </row>
    <row r="12" s="30" customFormat="1" ht="21" customHeight="1" spans="1:11">
      <c r="A12" s="37" t="s">
        <v>566</v>
      </c>
      <c r="B12" s="37"/>
      <c r="C12" s="37"/>
      <c r="D12" s="37"/>
      <c r="E12" s="37"/>
      <c r="F12" s="37"/>
      <c r="G12" s="37"/>
      <c r="H12" s="37"/>
      <c r="I12" s="37"/>
      <c r="J12" s="37"/>
      <c r="K12" s="37"/>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tabSelected="1" workbookViewId="0">
      <pane ySplit="1" topLeftCell="A2" activePane="bottomLeft" state="frozen"/>
      <selection/>
      <selection pane="bottomLeft" activeCell="G24" sqref="G24"/>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2"/>
      <c r="B1" s="2"/>
      <c r="C1" s="2"/>
      <c r="D1" s="2"/>
      <c r="E1" s="2"/>
      <c r="F1" s="2"/>
      <c r="G1" s="2"/>
    </row>
    <row r="2" ht="13.5" customHeight="1" spans="1:7">
      <c r="A2" s="3"/>
      <c r="B2" s="3"/>
      <c r="C2" s="3"/>
      <c r="D2" s="4"/>
      <c r="E2" s="3"/>
      <c r="F2" s="3"/>
      <c r="G2" s="5" t="s">
        <v>578</v>
      </c>
    </row>
    <row r="3" ht="41.25" customHeight="1" spans="1:7">
      <c r="A3" s="6" t="str">
        <f>"2025"&amp;"年部门项目中期规划预算表"</f>
        <v>2025年部门项目中期规划预算表</v>
      </c>
      <c r="B3" s="6"/>
      <c r="C3" s="6"/>
      <c r="D3" s="6"/>
      <c r="E3" s="6"/>
      <c r="F3" s="6"/>
      <c r="G3" s="6"/>
    </row>
    <row r="4" ht="13.5" customHeight="1" spans="1:7">
      <c r="A4" s="7" t="s">
        <v>188</v>
      </c>
      <c r="B4" s="8"/>
      <c r="C4" s="8"/>
      <c r="D4" s="8"/>
      <c r="E4" s="9"/>
      <c r="F4" s="9"/>
      <c r="G4" s="10" t="s">
        <v>1</v>
      </c>
    </row>
    <row r="5" ht="21.75" customHeight="1" spans="1:7">
      <c r="A5" s="11" t="s">
        <v>265</v>
      </c>
      <c r="B5" s="11" t="s">
        <v>264</v>
      </c>
      <c r="C5" s="11" t="s">
        <v>192</v>
      </c>
      <c r="D5" s="12" t="s">
        <v>579</v>
      </c>
      <c r="E5" s="13" t="s">
        <v>58</v>
      </c>
      <c r="F5" s="14"/>
      <c r="G5" s="15"/>
    </row>
    <row r="6" ht="21.75" customHeight="1" spans="1:7">
      <c r="A6" s="16"/>
      <c r="B6" s="16"/>
      <c r="C6" s="16"/>
      <c r="D6" s="17"/>
      <c r="E6" s="18" t="str">
        <f>"2025"&amp;"年"</f>
        <v>2025年</v>
      </c>
      <c r="F6" s="12" t="str">
        <f>("2025"+1)&amp;"年"</f>
        <v>2026年</v>
      </c>
      <c r="G6" s="12" t="str">
        <f>("2025"+2)&amp;"年"</f>
        <v>2027年</v>
      </c>
    </row>
    <row r="7" ht="40.5" customHeight="1" spans="1:7">
      <c r="A7" s="19"/>
      <c r="B7" s="19"/>
      <c r="C7" s="19"/>
      <c r="D7" s="20"/>
      <c r="E7" s="21"/>
      <c r="F7" s="20" t="s">
        <v>57</v>
      </c>
      <c r="G7" s="20"/>
    </row>
    <row r="8" ht="15" customHeight="1" spans="1:7">
      <c r="A8" s="22">
        <v>1</v>
      </c>
      <c r="B8" s="22">
        <v>2</v>
      </c>
      <c r="C8" s="22">
        <v>3</v>
      </c>
      <c r="D8" s="22">
        <v>4</v>
      </c>
      <c r="E8" s="22">
        <v>5</v>
      </c>
      <c r="F8" s="22">
        <v>6</v>
      </c>
      <c r="G8" s="22">
        <v>7</v>
      </c>
    </row>
    <row r="9" ht="17.25" customHeight="1" spans="1:7">
      <c r="A9" s="23"/>
      <c r="B9" s="24"/>
      <c r="C9" s="24"/>
      <c r="D9" s="23"/>
      <c r="E9" s="25"/>
      <c r="F9" s="25"/>
      <c r="G9" s="25"/>
    </row>
    <row r="10" ht="18.75" customHeight="1" spans="1:7">
      <c r="A10" s="23"/>
      <c r="B10" s="23"/>
      <c r="C10" s="23"/>
      <c r="D10" s="23"/>
      <c r="E10" s="25"/>
      <c r="F10" s="25"/>
      <c r="G10" s="25"/>
    </row>
    <row r="11" ht="18.75" customHeight="1" spans="1:7">
      <c r="A11" s="26" t="s">
        <v>55</v>
      </c>
      <c r="B11" s="27" t="s">
        <v>434</v>
      </c>
      <c r="C11" s="27"/>
      <c r="D11" s="28"/>
      <c r="E11" s="25"/>
      <c r="F11" s="25"/>
      <c r="G11" s="25"/>
    </row>
    <row r="12" s="1" customFormat="1" ht="26" customHeight="1" spans="1:7">
      <c r="A12" s="29" t="s">
        <v>566</v>
      </c>
      <c r="B12" s="29"/>
      <c r="C12" s="29"/>
      <c r="D12" s="29"/>
      <c r="E12" s="29"/>
      <c r="F12" s="29"/>
      <c r="G12" s="29"/>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zoomScale="90" zoomScaleNormal="90" workbookViewId="0">
      <pane ySplit="1" topLeftCell="A2" activePane="bottomLeft" state="frozen"/>
      <selection/>
      <selection pane="bottomLeft" activeCell="C28" sqref="C28:C29"/>
    </sheetView>
  </sheetViews>
  <sheetFormatPr defaultColWidth="8.575" defaultRowHeight="12.75" customHeight="1"/>
  <cols>
    <col min="1" max="1" width="15.8916666666667" customWidth="1"/>
    <col min="2" max="2" width="35" customWidth="1"/>
    <col min="3" max="19" width="22" customWidth="1"/>
  </cols>
  <sheetData>
    <row r="1" customHeight="1" spans="1:19">
      <c r="A1" s="41"/>
      <c r="B1" s="41"/>
      <c r="C1" s="41"/>
      <c r="D1" s="41"/>
      <c r="E1" s="41"/>
      <c r="F1" s="41"/>
      <c r="G1" s="41"/>
      <c r="H1" s="41"/>
      <c r="I1" s="41"/>
      <c r="J1" s="41"/>
      <c r="K1" s="41"/>
      <c r="L1" s="41"/>
      <c r="M1" s="41"/>
      <c r="N1" s="41"/>
      <c r="O1" s="41"/>
      <c r="P1" s="41"/>
      <c r="Q1" s="41"/>
      <c r="R1" s="41"/>
      <c r="S1" s="41"/>
    </row>
    <row r="2" ht="17.25" customHeight="1" spans="1:19">
      <c r="A2" s="71" t="s">
        <v>52</v>
      </c>
      <c r="B2" s="3"/>
      <c r="C2" s="3"/>
      <c r="D2" s="3"/>
      <c r="E2" s="3"/>
      <c r="F2" s="3"/>
      <c r="G2" s="3"/>
      <c r="H2" s="3"/>
      <c r="I2" s="3"/>
      <c r="J2" s="3"/>
      <c r="K2" s="3"/>
      <c r="L2" s="3"/>
      <c r="M2" s="3"/>
      <c r="N2" s="3"/>
      <c r="O2" s="3"/>
      <c r="P2" s="3"/>
      <c r="Q2" s="3"/>
      <c r="R2" s="3"/>
      <c r="S2" s="3"/>
    </row>
    <row r="3" ht="41.25" customHeight="1" spans="1:19">
      <c r="A3" s="45" t="str">
        <f>"2025"&amp;"年部门收入预算表"</f>
        <v>2025年部门收入预算表</v>
      </c>
      <c r="B3" s="3"/>
      <c r="C3" s="3"/>
      <c r="D3" s="3"/>
      <c r="E3" s="3"/>
      <c r="F3" s="3"/>
      <c r="G3" s="3"/>
      <c r="H3" s="3"/>
      <c r="I3" s="3"/>
      <c r="J3" s="3"/>
      <c r="K3" s="3"/>
      <c r="L3" s="3"/>
      <c r="M3" s="3"/>
      <c r="N3" s="3"/>
      <c r="O3" s="3"/>
      <c r="P3" s="3"/>
      <c r="Q3" s="3"/>
      <c r="R3" s="3"/>
      <c r="S3" s="3"/>
    </row>
    <row r="4" ht="17.25" customHeight="1" spans="1:19">
      <c r="A4" s="48" t="str">
        <f>"单位名称："&amp;"昆明市呈贡区龙城街道社区卫生服务中心"</f>
        <v>单位名称：昆明市呈贡区龙城街道社区卫生服务中心</v>
      </c>
      <c r="B4" s="203"/>
      <c r="C4" s="3"/>
      <c r="D4" s="3"/>
      <c r="E4" s="3"/>
      <c r="F4" s="3"/>
      <c r="G4" s="3"/>
      <c r="H4" s="3"/>
      <c r="I4" s="3"/>
      <c r="J4" s="3"/>
      <c r="K4" s="3"/>
      <c r="L4" s="3"/>
      <c r="M4" s="3"/>
      <c r="N4" s="3"/>
      <c r="O4" s="3"/>
      <c r="P4" s="3"/>
      <c r="Q4" s="3"/>
      <c r="R4" s="3"/>
      <c r="S4" s="50" t="s">
        <v>1</v>
      </c>
    </row>
    <row r="5" ht="21.75" customHeight="1" spans="1:19">
      <c r="A5" s="253" t="s">
        <v>53</v>
      </c>
      <c r="B5" s="254" t="s">
        <v>54</v>
      </c>
      <c r="C5" s="254" t="s">
        <v>55</v>
      </c>
      <c r="D5" s="255" t="s">
        <v>56</v>
      </c>
      <c r="E5" s="255"/>
      <c r="F5" s="255"/>
      <c r="G5" s="255"/>
      <c r="H5" s="255"/>
      <c r="I5" s="144"/>
      <c r="J5" s="255"/>
      <c r="K5" s="255"/>
      <c r="L5" s="255"/>
      <c r="M5" s="255"/>
      <c r="N5" s="260"/>
      <c r="O5" s="255" t="s">
        <v>45</v>
      </c>
      <c r="P5" s="255"/>
      <c r="Q5" s="255"/>
      <c r="R5" s="255"/>
      <c r="S5" s="260"/>
    </row>
    <row r="6" ht="27" customHeight="1" spans="1:19">
      <c r="A6" s="256"/>
      <c r="B6" s="257"/>
      <c r="C6" s="257"/>
      <c r="D6" s="257" t="s">
        <v>57</v>
      </c>
      <c r="E6" s="257" t="s">
        <v>58</v>
      </c>
      <c r="F6" s="257" t="s">
        <v>59</v>
      </c>
      <c r="G6" s="257" t="s">
        <v>60</v>
      </c>
      <c r="H6" s="257" t="s">
        <v>61</v>
      </c>
      <c r="I6" s="261" t="s">
        <v>62</v>
      </c>
      <c r="J6" s="262"/>
      <c r="K6" s="262"/>
      <c r="L6" s="262"/>
      <c r="M6" s="262"/>
      <c r="N6" s="263"/>
      <c r="O6" s="257" t="s">
        <v>57</v>
      </c>
      <c r="P6" s="257" t="s">
        <v>58</v>
      </c>
      <c r="Q6" s="257" t="s">
        <v>59</v>
      </c>
      <c r="R6" s="257" t="s">
        <v>60</v>
      </c>
      <c r="S6" s="257" t="s">
        <v>63</v>
      </c>
    </row>
    <row r="7" ht="30" customHeight="1" spans="1:19">
      <c r="A7" s="258"/>
      <c r="B7" s="112"/>
      <c r="C7" s="259"/>
      <c r="D7" s="259"/>
      <c r="E7" s="259"/>
      <c r="F7" s="259"/>
      <c r="G7" s="259"/>
      <c r="H7" s="259"/>
      <c r="I7" s="77" t="s">
        <v>57</v>
      </c>
      <c r="J7" s="263" t="s">
        <v>64</v>
      </c>
      <c r="K7" s="263" t="s">
        <v>65</v>
      </c>
      <c r="L7" s="263" t="s">
        <v>66</v>
      </c>
      <c r="M7" s="263" t="s">
        <v>67</v>
      </c>
      <c r="N7" s="263" t="s">
        <v>68</v>
      </c>
      <c r="O7" s="264"/>
      <c r="P7" s="264"/>
      <c r="Q7" s="264"/>
      <c r="R7" s="264"/>
      <c r="S7" s="259"/>
    </row>
    <row r="8" ht="15" customHeight="1" spans="1:19">
      <c r="A8" s="209">
        <v>1</v>
      </c>
      <c r="B8" s="209">
        <v>2</v>
      </c>
      <c r="C8" s="209">
        <v>3</v>
      </c>
      <c r="D8" s="209">
        <v>4</v>
      </c>
      <c r="E8" s="209">
        <v>5</v>
      </c>
      <c r="F8" s="209">
        <v>6</v>
      </c>
      <c r="G8" s="209">
        <v>7</v>
      </c>
      <c r="H8" s="209">
        <v>8</v>
      </c>
      <c r="I8" s="77">
        <v>9</v>
      </c>
      <c r="J8" s="209">
        <v>10</v>
      </c>
      <c r="K8" s="209">
        <v>11</v>
      </c>
      <c r="L8" s="209">
        <v>12</v>
      </c>
      <c r="M8" s="209">
        <v>13</v>
      </c>
      <c r="N8" s="209">
        <v>14</v>
      </c>
      <c r="O8" s="209">
        <v>15</v>
      </c>
      <c r="P8" s="209">
        <v>16</v>
      </c>
      <c r="Q8" s="209">
        <v>17</v>
      </c>
      <c r="R8" s="209">
        <v>18</v>
      </c>
      <c r="S8" s="209">
        <v>19</v>
      </c>
    </row>
    <row r="9" ht="18" customHeight="1" spans="1:19">
      <c r="A9" s="23" t="s">
        <v>69</v>
      </c>
      <c r="B9" s="23" t="s">
        <v>70</v>
      </c>
      <c r="C9" s="86">
        <v>26600308.2</v>
      </c>
      <c r="D9" s="86">
        <v>3935491.6</v>
      </c>
      <c r="E9" s="86">
        <v>3935491.6</v>
      </c>
      <c r="F9" s="86"/>
      <c r="G9" s="86"/>
      <c r="H9" s="86"/>
      <c r="I9" s="86">
        <v>18200600</v>
      </c>
      <c r="J9" s="86">
        <v>17200600</v>
      </c>
      <c r="K9" s="86"/>
      <c r="L9" s="86"/>
      <c r="M9" s="86"/>
      <c r="N9" s="86">
        <v>1000000</v>
      </c>
      <c r="O9" s="86">
        <v>4464216.6</v>
      </c>
      <c r="P9" s="86">
        <v>4464216.6</v>
      </c>
      <c r="Q9" s="86"/>
      <c r="R9" s="86"/>
      <c r="S9" s="86"/>
    </row>
    <row r="10" ht="18" customHeight="1" spans="1:19">
      <c r="A10" s="53" t="s">
        <v>55</v>
      </c>
      <c r="B10" s="204"/>
      <c r="C10" s="86">
        <v>26600308.2</v>
      </c>
      <c r="D10" s="86">
        <v>3935491.6</v>
      </c>
      <c r="E10" s="86">
        <v>3935491.6</v>
      </c>
      <c r="F10" s="86"/>
      <c r="G10" s="86"/>
      <c r="H10" s="86"/>
      <c r="I10" s="86">
        <v>18200600</v>
      </c>
      <c r="J10" s="86">
        <v>17200600</v>
      </c>
      <c r="K10" s="86"/>
      <c r="L10" s="86"/>
      <c r="M10" s="86"/>
      <c r="N10" s="86">
        <v>1000000</v>
      </c>
      <c r="O10" s="86">
        <v>4464216.6</v>
      </c>
      <c r="P10" s="86">
        <v>4464216.6</v>
      </c>
      <c r="Q10" s="86"/>
      <c r="R10" s="86"/>
      <c r="S10" s="86"/>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5"/>
  <sheetViews>
    <sheetView showGridLines="0" showZeros="0" topLeftCell="A13" workbookViewId="0">
      <selection activeCell="C41" sqref="C41"/>
    </sheetView>
  </sheetViews>
  <sheetFormatPr defaultColWidth="8.575" defaultRowHeight="12.75" customHeight="1"/>
  <cols>
    <col min="1" max="1" width="14.2833333333333" customWidth="1"/>
    <col min="2" max="2" width="37.575" customWidth="1"/>
    <col min="3" max="8" width="24.575" customWidth="1"/>
    <col min="9" max="9" width="26.7166666666667" customWidth="1"/>
    <col min="10" max="11" width="24.425" customWidth="1"/>
    <col min="12" max="14" width="24.575" hidden="1" customWidth="1"/>
    <col min="15" max="15" width="24.575" customWidth="1"/>
    <col min="16" max="16" width="11.5"/>
  </cols>
  <sheetData>
    <row r="1" customHeight="1" spans="1:15">
      <c r="A1" s="41"/>
      <c r="B1" s="41"/>
      <c r="C1" s="41"/>
      <c r="D1" s="41"/>
      <c r="E1" s="41"/>
      <c r="F1" s="41"/>
      <c r="G1" s="41"/>
      <c r="H1" s="41"/>
      <c r="I1" s="41"/>
      <c r="J1" s="41"/>
      <c r="K1" s="41"/>
      <c r="L1" s="41"/>
      <c r="M1" s="41"/>
      <c r="N1" s="41"/>
      <c r="O1" s="41"/>
    </row>
    <row r="2" ht="17.25" customHeight="1" spans="1:1">
      <c r="A2" s="223" t="s">
        <v>71</v>
      </c>
    </row>
    <row r="3" ht="41.25" customHeight="1" spans="1:1">
      <c r="A3" s="224" t="str">
        <f>"2025"&amp;"年部门支出预算表"</f>
        <v>2025年部门支出预算表</v>
      </c>
    </row>
    <row r="4" ht="17.25" customHeight="1" spans="1:15">
      <c r="A4" s="225" t="str">
        <f>"单位名称："&amp;"昆明市呈贡区龙城街道社区卫生服务中心"</f>
        <v>单位名称：昆明市呈贡区龙城街道社区卫生服务中心</v>
      </c>
      <c r="B4" s="226"/>
      <c r="C4" s="3"/>
      <c r="D4" s="3"/>
      <c r="E4" s="3"/>
      <c r="F4" s="3"/>
      <c r="G4" s="3"/>
      <c r="H4" s="3"/>
      <c r="I4" s="3"/>
      <c r="J4" s="3"/>
      <c r="K4" s="3"/>
      <c r="L4" s="3"/>
      <c r="M4" s="3"/>
      <c r="N4" s="3"/>
      <c r="O4" s="50" t="s">
        <v>1</v>
      </c>
    </row>
    <row r="5" ht="27" customHeight="1" spans="1:15">
      <c r="A5" s="227" t="s">
        <v>72</v>
      </c>
      <c r="B5" s="227" t="s">
        <v>73</v>
      </c>
      <c r="C5" s="228" t="s">
        <v>55</v>
      </c>
      <c r="D5" s="229" t="s">
        <v>58</v>
      </c>
      <c r="E5" s="230"/>
      <c r="F5" s="231"/>
      <c r="G5" s="232" t="s">
        <v>59</v>
      </c>
      <c r="H5" s="232" t="s">
        <v>60</v>
      </c>
      <c r="I5" s="232" t="s">
        <v>74</v>
      </c>
      <c r="J5" s="229" t="s">
        <v>62</v>
      </c>
      <c r="K5" s="230"/>
      <c r="L5" s="230"/>
      <c r="M5" s="230"/>
      <c r="N5" s="250"/>
      <c r="O5" s="251"/>
    </row>
    <row r="6" ht="42" customHeight="1" spans="1:15">
      <c r="A6" s="233"/>
      <c r="B6" s="233"/>
      <c r="C6" s="234"/>
      <c r="D6" s="235" t="s">
        <v>57</v>
      </c>
      <c r="E6" s="235" t="s">
        <v>75</v>
      </c>
      <c r="F6" s="235" t="s">
        <v>76</v>
      </c>
      <c r="G6" s="234"/>
      <c r="H6" s="234"/>
      <c r="I6" s="252"/>
      <c r="J6" s="235" t="s">
        <v>57</v>
      </c>
      <c r="K6" s="217" t="s">
        <v>77</v>
      </c>
      <c r="L6" s="217" t="s">
        <v>78</v>
      </c>
      <c r="M6" s="217" t="s">
        <v>79</v>
      </c>
      <c r="N6" s="217" t="s">
        <v>80</v>
      </c>
      <c r="O6" s="217" t="s">
        <v>81</v>
      </c>
    </row>
    <row r="7" ht="20" customHeight="1" spans="1:15">
      <c r="A7" s="57">
        <v>1</v>
      </c>
      <c r="B7" s="57">
        <v>2</v>
      </c>
      <c r="C7" s="57" t="s">
        <v>82</v>
      </c>
      <c r="D7" s="61" t="s">
        <v>83</v>
      </c>
      <c r="E7" s="61" t="s">
        <v>84</v>
      </c>
      <c r="F7" s="61" t="s">
        <v>85</v>
      </c>
      <c r="G7" s="61" t="s">
        <v>86</v>
      </c>
      <c r="H7" s="61" t="s">
        <v>87</v>
      </c>
      <c r="I7" s="61" t="s">
        <v>88</v>
      </c>
      <c r="J7" s="61" t="s">
        <v>89</v>
      </c>
      <c r="K7" s="61" t="s">
        <v>90</v>
      </c>
      <c r="L7" s="61" t="s">
        <v>91</v>
      </c>
      <c r="M7" s="61" t="s">
        <v>92</v>
      </c>
      <c r="N7" s="57" t="s">
        <v>93</v>
      </c>
      <c r="O7" s="61" t="s">
        <v>94</v>
      </c>
    </row>
    <row r="8" s="205" customFormat="1" ht="20" customHeight="1" spans="1:15">
      <c r="A8" s="32" t="s">
        <v>95</v>
      </c>
      <c r="B8" s="32" t="s">
        <v>96</v>
      </c>
      <c r="C8" s="86">
        <v>3600</v>
      </c>
      <c r="D8" s="86">
        <v>3600</v>
      </c>
      <c r="E8" s="86">
        <v>3600</v>
      </c>
      <c r="F8" s="86"/>
      <c r="G8" s="61"/>
      <c r="H8" s="61"/>
      <c r="I8" s="61"/>
      <c r="J8" s="61"/>
      <c r="K8" s="86"/>
      <c r="L8" s="61"/>
      <c r="M8" s="61"/>
      <c r="N8" s="57"/>
      <c r="O8" s="61"/>
    </row>
    <row r="9" s="205" customFormat="1" ht="20" customHeight="1" spans="1:15">
      <c r="A9" s="236" t="s">
        <v>97</v>
      </c>
      <c r="B9" s="236" t="s">
        <v>98</v>
      </c>
      <c r="C9" s="86">
        <v>3600</v>
      </c>
      <c r="D9" s="86">
        <v>3600</v>
      </c>
      <c r="E9" s="86">
        <v>3600</v>
      </c>
      <c r="F9" s="86"/>
      <c r="G9" s="86"/>
      <c r="H9" s="86"/>
      <c r="I9" s="86"/>
      <c r="J9" s="86"/>
      <c r="K9" s="86"/>
      <c r="L9" s="86"/>
      <c r="M9" s="86"/>
      <c r="N9" s="86"/>
      <c r="O9" s="86"/>
    </row>
    <row r="10" s="205" customFormat="1" ht="20" customHeight="1" spans="1:15">
      <c r="A10" s="237" t="s">
        <v>99</v>
      </c>
      <c r="B10" s="238" t="s">
        <v>100</v>
      </c>
      <c r="C10" s="86">
        <v>3600</v>
      </c>
      <c r="D10" s="86">
        <v>3600</v>
      </c>
      <c r="E10" s="86">
        <v>3600</v>
      </c>
      <c r="F10" s="86"/>
      <c r="G10" s="175"/>
      <c r="H10" s="175"/>
      <c r="I10" s="175"/>
      <c r="J10" s="175"/>
      <c r="K10" s="86"/>
      <c r="L10" s="175"/>
      <c r="M10" s="175"/>
      <c r="N10" s="175"/>
      <c r="O10" s="175"/>
    </row>
    <row r="11" s="205" customFormat="1" ht="20" customHeight="1" spans="1:15">
      <c r="A11" s="32" t="s">
        <v>101</v>
      </c>
      <c r="B11" s="239" t="s">
        <v>102</v>
      </c>
      <c r="C11" s="86">
        <v>241440</v>
      </c>
      <c r="D11" s="86">
        <v>241440</v>
      </c>
      <c r="E11" s="86">
        <v>241440</v>
      </c>
      <c r="F11" s="86"/>
      <c r="G11" s="177"/>
      <c r="H11" s="177"/>
      <c r="I11" s="177"/>
      <c r="J11" s="177"/>
      <c r="K11" s="86"/>
      <c r="L11" s="177"/>
      <c r="M11" s="177"/>
      <c r="N11" s="177"/>
      <c r="O11" s="177"/>
    </row>
    <row r="12" s="205" customFormat="1" ht="20" customHeight="1" spans="1:15">
      <c r="A12" s="236" t="s">
        <v>103</v>
      </c>
      <c r="B12" s="240" t="s">
        <v>104</v>
      </c>
      <c r="C12" s="86">
        <v>241440</v>
      </c>
      <c r="D12" s="86">
        <v>241440</v>
      </c>
      <c r="E12" s="86">
        <v>241440</v>
      </c>
      <c r="F12" s="86"/>
      <c r="G12" s="177"/>
      <c r="H12" s="177"/>
      <c r="I12" s="177"/>
      <c r="J12" s="177"/>
      <c r="K12" s="86"/>
      <c r="L12" s="177"/>
      <c r="M12" s="177"/>
      <c r="N12" s="177"/>
      <c r="O12" s="177"/>
    </row>
    <row r="13" s="205" customFormat="1" ht="20" customHeight="1" spans="1:15">
      <c r="A13" s="237" t="s">
        <v>105</v>
      </c>
      <c r="B13" s="238" t="s">
        <v>106</v>
      </c>
      <c r="C13" s="86">
        <v>241440</v>
      </c>
      <c r="D13" s="86">
        <v>241440</v>
      </c>
      <c r="E13" s="86">
        <v>241440</v>
      </c>
      <c r="F13" s="86"/>
      <c r="G13" s="177"/>
      <c r="H13" s="177"/>
      <c r="I13" s="177"/>
      <c r="J13" s="177"/>
      <c r="K13" s="86"/>
      <c r="L13" s="177"/>
      <c r="M13" s="177"/>
      <c r="N13" s="177"/>
      <c r="O13" s="177"/>
    </row>
    <row r="14" s="205" customFormat="1" ht="20" customHeight="1" spans="1:15">
      <c r="A14" s="32" t="s">
        <v>107</v>
      </c>
      <c r="B14" s="239" t="s">
        <v>108</v>
      </c>
      <c r="C14" s="86">
        <v>26118762.2</v>
      </c>
      <c r="D14" s="86">
        <v>7918162.2</v>
      </c>
      <c r="E14" s="86">
        <v>2934245.6</v>
      </c>
      <c r="F14" s="86">
        <v>4983916.6</v>
      </c>
      <c r="G14" s="177"/>
      <c r="H14" s="177"/>
      <c r="I14" s="177"/>
      <c r="J14" s="86">
        <f>K14+O14</f>
        <v>18200600</v>
      </c>
      <c r="K14" s="86">
        <v>17200600</v>
      </c>
      <c r="L14" s="177"/>
      <c r="M14" s="177"/>
      <c r="N14" s="177"/>
      <c r="O14" s="86">
        <v>1000000</v>
      </c>
    </row>
    <row r="15" s="205" customFormat="1" ht="20" customHeight="1" spans="1:15">
      <c r="A15" s="236" t="s">
        <v>109</v>
      </c>
      <c r="B15" s="240" t="s">
        <v>110</v>
      </c>
      <c r="C15" s="86">
        <v>19200</v>
      </c>
      <c r="D15" s="86">
        <v>19200</v>
      </c>
      <c r="E15" s="86"/>
      <c r="F15" s="86">
        <v>19200</v>
      </c>
      <c r="G15" s="177"/>
      <c r="H15" s="177"/>
      <c r="I15" s="177"/>
      <c r="J15" s="177"/>
      <c r="K15" s="86"/>
      <c r="L15" s="177"/>
      <c r="M15" s="177"/>
      <c r="N15" s="177"/>
      <c r="O15" s="86"/>
    </row>
    <row r="16" s="205" customFormat="1" ht="20" customHeight="1" spans="1:15">
      <c r="A16" s="237" t="s">
        <v>111</v>
      </c>
      <c r="B16" s="238" t="s">
        <v>112</v>
      </c>
      <c r="C16" s="86">
        <v>19200</v>
      </c>
      <c r="D16" s="86">
        <v>19200</v>
      </c>
      <c r="E16" s="86"/>
      <c r="F16" s="86">
        <v>19200</v>
      </c>
      <c r="G16" s="177"/>
      <c r="H16" s="177"/>
      <c r="I16" s="177"/>
      <c r="J16" s="177"/>
      <c r="K16" s="86"/>
      <c r="L16" s="177"/>
      <c r="M16" s="177"/>
      <c r="N16" s="177"/>
      <c r="O16" s="86"/>
    </row>
    <row r="17" s="205" customFormat="1" ht="20" customHeight="1" spans="1:15">
      <c r="A17" s="236" t="s">
        <v>113</v>
      </c>
      <c r="B17" s="240" t="s">
        <v>114</v>
      </c>
      <c r="C17" s="86">
        <v>21848788.9</v>
      </c>
      <c r="D17" s="86">
        <v>3648188.9</v>
      </c>
      <c r="E17" s="86">
        <v>2726465.6</v>
      </c>
      <c r="F17" s="86">
        <v>921723.3</v>
      </c>
      <c r="G17" s="177"/>
      <c r="H17" s="177"/>
      <c r="I17" s="177"/>
      <c r="J17" s="86">
        <v>18200600</v>
      </c>
      <c r="K17" s="86">
        <v>17200600</v>
      </c>
      <c r="L17" s="177"/>
      <c r="M17" s="177"/>
      <c r="N17" s="177"/>
      <c r="O17" s="86">
        <v>1000000</v>
      </c>
    </row>
    <row r="18" s="205" customFormat="1" ht="20" customHeight="1" spans="1:15">
      <c r="A18" s="237">
        <v>2100301</v>
      </c>
      <c r="B18" s="238" t="s">
        <v>115</v>
      </c>
      <c r="C18" s="86">
        <v>21427565.6</v>
      </c>
      <c r="D18" s="86">
        <v>3226965.6</v>
      </c>
      <c r="E18" s="86">
        <v>2726465.6</v>
      </c>
      <c r="F18" s="86">
        <v>500500</v>
      </c>
      <c r="G18" s="177"/>
      <c r="H18" s="177"/>
      <c r="I18" s="177"/>
      <c r="J18" s="86">
        <v>18200600</v>
      </c>
      <c r="K18" s="86">
        <v>17200600</v>
      </c>
      <c r="L18" s="177"/>
      <c r="M18" s="177"/>
      <c r="N18" s="177"/>
      <c r="O18" s="86">
        <v>1000000</v>
      </c>
    </row>
    <row r="19" s="205" customFormat="1" ht="20" customHeight="1" spans="1:15">
      <c r="A19" s="237">
        <v>2100399</v>
      </c>
      <c r="B19" s="238" t="s">
        <v>116</v>
      </c>
      <c r="C19" s="86">
        <v>421223.3</v>
      </c>
      <c r="D19" s="86">
        <v>421223.3</v>
      </c>
      <c r="E19" s="86"/>
      <c r="F19" s="86">
        <v>421223.3</v>
      </c>
      <c r="G19" s="177"/>
      <c r="H19" s="177"/>
      <c r="I19" s="177"/>
      <c r="J19" s="177"/>
      <c r="K19" s="86"/>
      <c r="L19" s="177"/>
      <c r="M19" s="177"/>
      <c r="N19" s="177"/>
      <c r="O19" s="177"/>
    </row>
    <row r="20" s="205" customFormat="1" ht="20" customHeight="1" spans="1:15">
      <c r="A20" s="236">
        <v>21004</v>
      </c>
      <c r="B20" s="240" t="s">
        <v>117</v>
      </c>
      <c r="C20" s="86">
        <v>4042033.3</v>
      </c>
      <c r="D20" s="86">
        <v>4042033.3</v>
      </c>
      <c r="E20" s="86"/>
      <c r="F20" s="86">
        <v>4042033.3</v>
      </c>
      <c r="G20" s="177"/>
      <c r="H20" s="177"/>
      <c r="I20" s="177"/>
      <c r="J20" s="177"/>
      <c r="K20" s="86"/>
      <c r="L20" s="177"/>
      <c r="M20" s="177"/>
      <c r="N20" s="177"/>
      <c r="O20" s="177"/>
    </row>
    <row r="21" s="205" customFormat="1" ht="20" customHeight="1" spans="1:15">
      <c r="A21" s="237">
        <v>2100408</v>
      </c>
      <c r="B21" s="238" t="s">
        <v>118</v>
      </c>
      <c r="C21" s="86">
        <v>3954739.3</v>
      </c>
      <c r="D21" s="86">
        <v>3954739.3</v>
      </c>
      <c r="E21" s="86"/>
      <c r="F21" s="86">
        <v>3954739.3</v>
      </c>
      <c r="G21" s="177"/>
      <c r="H21" s="177"/>
      <c r="I21" s="177"/>
      <c r="J21" s="177"/>
      <c r="K21" s="86"/>
      <c r="L21" s="177"/>
      <c r="M21" s="177"/>
      <c r="N21" s="177"/>
      <c r="O21" s="177"/>
    </row>
    <row r="22" s="205" customFormat="1" ht="20" customHeight="1" spans="1:15">
      <c r="A22" s="237">
        <v>2100409</v>
      </c>
      <c r="B22" s="238" t="s">
        <v>119</v>
      </c>
      <c r="C22" s="86">
        <v>67564</v>
      </c>
      <c r="D22" s="86">
        <v>67564</v>
      </c>
      <c r="E22" s="86"/>
      <c r="F22" s="86">
        <v>67564</v>
      </c>
      <c r="G22" s="177"/>
      <c r="H22" s="177"/>
      <c r="I22" s="177"/>
      <c r="J22" s="177"/>
      <c r="K22" s="86"/>
      <c r="L22" s="177"/>
      <c r="M22" s="177"/>
      <c r="N22" s="177"/>
      <c r="O22" s="177"/>
    </row>
    <row r="23" s="205" customFormat="1" ht="20" customHeight="1" spans="1:15">
      <c r="A23" s="237">
        <v>2100499</v>
      </c>
      <c r="B23" s="238" t="s">
        <v>120</v>
      </c>
      <c r="C23" s="86">
        <v>19730</v>
      </c>
      <c r="D23" s="86">
        <v>19730</v>
      </c>
      <c r="E23" s="86"/>
      <c r="F23" s="86">
        <v>19730</v>
      </c>
      <c r="G23" s="177"/>
      <c r="H23" s="177"/>
      <c r="I23" s="177"/>
      <c r="J23" s="177"/>
      <c r="K23" s="86"/>
      <c r="L23" s="177"/>
      <c r="M23" s="177"/>
      <c r="N23" s="177"/>
      <c r="O23" s="177"/>
    </row>
    <row r="24" s="205" customFormat="1" ht="20" customHeight="1" spans="1:15">
      <c r="A24" s="241">
        <v>21099</v>
      </c>
      <c r="B24" s="242" t="s">
        <v>121</v>
      </c>
      <c r="C24" s="243">
        <v>960</v>
      </c>
      <c r="D24" s="243">
        <v>960</v>
      </c>
      <c r="E24" s="243"/>
      <c r="F24" s="243">
        <v>960</v>
      </c>
      <c r="G24" s="177"/>
      <c r="H24" s="177"/>
      <c r="I24" s="177"/>
      <c r="J24" s="177"/>
      <c r="K24" s="243"/>
      <c r="L24" s="177"/>
      <c r="M24" s="177"/>
      <c r="N24" s="177"/>
      <c r="O24" s="177"/>
    </row>
    <row r="25" s="205" customFormat="1" ht="20" customHeight="1" spans="1:15">
      <c r="A25" s="244">
        <v>2109999</v>
      </c>
      <c r="B25" s="245" t="s">
        <v>121</v>
      </c>
      <c r="C25" s="179">
        <v>960</v>
      </c>
      <c r="D25" s="179">
        <v>960</v>
      </c>
      <c r="E25" s="179"/>
      <c r="F25" s="179">
        <v>960</v>
      </c>
      <c r="G25" s="177"/>
      <c r="H25" s="177"/>
      <c r="I25" s="177"/>
      <c r="J25" s="177"/>
      <c r="K25" s="179"/>
      <c r="L25" s="177"/>
      <c r="M25" s="177"/>
      <c r="N25" s="177"/>
      <c r="O25" s="177"/>
    </row>
    <row r="26" s="205" customFormat="1" ht="20" customHeight="1" spans="1:15">
      <c r="A26" s="246" t="s">
        <v>122</v>
      </c>
      <c r="B26" s="247" t="s">
        <v>123</v>
      </c>
      <c r="C26" s="248">
        <v>207780</v>
      </c>
      <c r="D26" s="248">
        <v>207780</v>
      </c>
      <c r="E26" s="248">
        <v>207780</v>
      </c>
      <c r="F26" s="248"/>
      <c r="G26" s="177"/>
      <c r="H26" s="177"/>
      <c r="I26" s="177"/>
      <c r="J26" s="177"/>
      <c r="K26" s="248"/>
      <c r="L26" s="177"/>
      <c r="M26" s="177"/>
      <c r="N26" s="177"/>
      <c r="O26" s="177"/>
    </row>
    <row r="27" s="205" customFormat="1" ht="20" customHeight="1" spans="1:15">
      <c r="A27" s="237" t="s">
        <v>124</v>
      </c>
      <c r="B27" s="238" t="s">
        <v>125</v>
      </c>
      <c r="C27" s="86">
        <v>119160</v>
      </c>
      <c r="D27" s="86">
        <v>119160</v>
      </c>
      <c r="E27" s="86">
        <v>119160</v>
      </c>
      <c r="F27" s="86"/>
      <c r="G27" s="177"/>
      <c r="H27" s="177"/>
      <c r="I27" s="177"/>
      <c r="J27" s="177"/>
      <c r="K27" s="86"/>
      <c r="L27" s="177"/>
      <c r="M27" s="177"/>
      <c r="N27" s="177"/>
      <c r="O27" s="177"/>
    </row>
    <row r="28" s="205" customFormat="1" ht="20" customHeight="1" spans="1:15">
      <c r="A28" s="237" t="s">
        <v>126</v>
      </c>
      <c r="B28" s="238" t="s">
        <v>127</v>
      </c>
      <c r="C28" s="86">
        <v>76800</v>
      </c>
      <c r="D28" s="86">
        <v>76800</v>
      </c>
      <c r="E28" s="86">
        <v>76800</v>
      </c>
      <c r="F28" s="86"/>
      <c r="G28" s="177"/>
      <c r="H28" s="177"/>
      <c r="I28" s="177"/>
      <c r="J28" s="177"/>
      <c r="K28" s="86"/>
      <c r="L28" s="177"/>
      <c r="M28" s="177"/>
      <c r="N28" s="177"/>
      <c r="O28" s="177"/>
    </row>
    <row r="29" s="205" customFormat="1" ht="20" customHeight="1" spans="1:15">
      <c r="A29" s="237" t="s">
        <v>128</v>
      </c>
      <c r="B29" s="238" t="s">
        <v>129</v>
      </c>
      <c r="C29" s="86">
        <v>11820</v>
      </c>
      <c r="D29" s="86">
        <v>11820</v>
      </c>
      <c r="E29" s="86">
        <v>11820</v>
      </c>
      <c r="F29" s="86"/>
      <c r="G29" s="177"/>
      <c r="H29" s="177"/>
      <c r="I29" s="177"/>
      <c r="J29" s="177"/>
      <c r="K29" s="86"/>
      <c r="L29" s="177"/>
      <c r="M29" s="177"/>
      <c r="N29" s="177"/>
      <c r="O29" s="177"/>
    </row>
    <row r="30" s="205" customFormat="1" ht="20" customHeight="1" spans="1:15">
      <c r="A30" s="32" t="s">
        <v>130</v>
      </c>
      <c r="B30" s="239" t="s">
        <v>131</v>
      </c>
      <c r="C30" s="86">
        <v>236506</v>
      </c>
      <c r="D30" s="86">
        <v>236506</v>
      </c>
      <c r="E30" s="86">
        <v>236506</v>
      </c>
      <c r="F30" s="86"/>
      <c r="G30" s="177"/>
      <c r="H30" s="177"/>
      <c r="I30" s="177"/>
      <c r="J30" s="177"/>
      <c r="K30" s="86"/>
      <c r="L30" s="177"/>
      <c r="M30" s="177"/>
      <c r="N30" s="177"/>
      <c r="O30" s="177"/>
    </row>
    <row r="31" s="205" customFormat="1" ht="20" customHeight="1" spans="1:15">
      <c r="A31" s="236" t="s">
        <v>132</v>
      </c>
      <c r="B31" s="240" t="s">
        <v>133</v>
      </c>
      <c r="C31" s="86">
        <v>236506</v>
      </c>
      <c r="D31" s="86">
        <v>236506</v>
      </c>
      <c r="E31" s="86">
        <v>236506</v>
      </c>
      <c r="F31" s="86"/>
      <c r="G31" s="177"/>
      <c r="H31" s="177"/>
      <c r="I31" s="177"/>
      <c r="J31" s="177"/>
      <c r="K31" s="86"/>
      <c r="L31" s="177"/>
      <c r="M31" s="177"/>
      <c r="N31" s="177"/>
      <c r="O31" s="177"/>
    </row>
    <row r="32" s="205" customFormat="1" ht="20" customHeight="1" spans="1:15">
      <c r="A32" s="237" t="s">
        <v>134</v>
      </c>
      <c r="B32" s="238" t="s">
        <v>135</v>
      </c>
      <c r="C32" s="86">
        <v>179386</v>
      </c>
      <c r="D32" s="86">
        <v>179386</v>
      </c>
      <c r="E32" s="86">
        <v>179386</v>
      </c>
      <c r="F32" s="86"/>
      <c r="G32" s="177"/>
      <c r="H32" s="177"/>
      <c r="I32" s="177"/>
      <c r="J32" s="177"/>
      <c r="K32" s="86"/>
      <c r="L32" s="177"/>
      <c r="M32" s="177"/>
      <c r="N32" s="177"/>
      <c r="O32" s="177"/>
    </row>
    <row r="33" s="205" customFormat="1" ht="20" customHeight="1" spans="1:15">
      <c r="A33" s="237" t="s">
        <v>136</v>
      </c>
      <c r="B33" s="238" t="s">
        <v>137</v>
      </c>
      <c r="C33" s="86">
        <v>57120</v>
      </c>
      <c r="D33" s="86">
        <v>57120</v>
      </c>
      <c r="E33" s="86">
        <v>57120</v>
      </c>
      <c r="F33" s="86"/>
      <c r="G33" s="177"/>
      <c r="H33" s="177"/>
      <c r="I33" s="177"/>
      <c r="J33" s="177"/>
      <c r="K33" s="86"/>
      <c r="L33" s="177"/>
      <c r="M33" s="177"/>
      <c r="N33" s="177"/>
      <c r="O33" s="177"/>
    </row>
    <row r="34" s="205" customFormat="1" ht="20" customHeight="1" spans="1:15">
      <c r="A34" s="57" t="s">
        <v>55</v>
      </c>
      <c r="B34" s="249"/>
      <c r="C34" s="86">
        <v>26600308.2</v>
      </c>
      <c r="D34" s="86">
        <v>8399708.2</v>
      </c>
      <c r="E34" s="86">
        <v>3415791.6</v>
      </c>
      <c r="F34" s="86">
        <v>4983916.6</v>
      </c>
      <c r="G34" s="177"/>
      <c r="H34" s="177"/>
      <c r="I34" s="177"/>
      <c r="J34" s="86">
        <f>K34+O34</f>
        <v>18200600</v>
      </c>
      <c r="K34" s="86">
        <v>17200600</v>
      </c>
      <c r="L34" s="177"/>
      <c r="M34" s="177"/>
      <c r="N34" s="177"/>
      <c r="O34" s="86">
        <v>1000000</v>
      </c>
    </row>
    <row r="35" s="205" customFormat="1" customHeight="1"/>
  </sheetData>
  <mergeCells count="12">
    <mergeCell ref="A2:O2"/>
    <mergeCell ref="A3:O3"/>
    <mergeCell ref="A4:B4"/>
    <mergeCell ref="D5:F5"/>
    <mergeCell ref="J5:O5"/>
    <mergeCell ref="A34:B3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0" activePane="bottomLeft" state="frozen"/>
      <selection/>
      <selection pane="bottomLeft" activeCell="F34" sqref="F34"/>
    </sheetView>
  </sheetViews>
  <sheetFormatPr defaultColWidth="8.575" defaultRowHeight="12.75" customHeight="1" outlineLevelCol="3"/>
  <cols>
    <col min="1" max="4" width="35.575" customWidth="1"/>
  </cols>
  <sheetData>
    <row r="1" customHeight="1" spans="1:4">
      <c r="A1" s="2"/>
      <c r="B1" s="2"/>
      <c r="C1" s="2"/>
      <c r="D1" s="2"/>
    </row>
    <row r="2" ht="15" customHeight="1" spans="1:4">
      <c r="A2" s="200"/>
      <c r="B2" s="50"/>
      <c r="C2" s="50"/>
      <c r="D2" s="50" t="s">
        <v>138</v>
      </c>
    </row>
    <row r="3" ht="41.25" customHeight="1" spans="1:4">
      <c r="A3" s="45" t="str">
        <f>"2025"&amp;"年部门财政拨款收支预算总表"</f>
        <v>2025年部门财政拨款收支预算总表</v>
      </c>
      <c r="B3" s="3"/>
      <c r="C3" s="3"/>
      <c r="D3" s="3"/>
    </row>
    <row r="4" ht="17.25" customHeight="1" spans="1:4">
      <c r="A4" s="48" t="str">
        <f>"单位名称："&amp;"昆明市呈贡区龙城街道社区卫生服务中心"</f>
        <v>单位名称：昆明市呈贡区龙城街道社区卫生服务中心</v>
      </c>
      <c r="B4" s="203"/>
      <c r="C4" s="3"/>
      <c r="D4" s="50" t="s">
        <v>1</v>
      </c>
    </row>
    <row r="5" ht="17.25" customHeight="1" spans="1:4">
      <c r="A5" s="217" t="s">
        <v>2</v>
      </c>
      <c r="B5" s="218"/>
      <c r="C5" s="217" t="s">
        <v>3</v>
      </c>
      <c r="D5" s="218"/>
    </row>
    <row r="6" ht="18.75" customHeight="1" spans="1:4">
      <c r="A6" s="217" t="s">
        <v>4</v>
      </c>
      <c r="B6" s="217" t="s">
        <v>5</v>
      </c>
      <c r="C6" s="217" t="s">
        <v>6</v>
      </c>
      <c r="D6" s="217" t="s">
        <v>5</v>
      </c>
    </row>
    <row r="7" ht="16.5" customHeight="1" spans="1:4">
      <c r="A7" s="219" t="s">
        <v>139</v>
      </c>
      <c r="B7" s="86">
        <v>8399708.2</v>
      </c>
      <c r="C7" s="219" t="s">
        <v>140</v>
      </c>
      <c r="D7" s="86">
        <v>8399708.2</v>
      </c>
    </row>
    <row r="8" ht="16.5" customHeight="1" spans="1:4">
      <c r="A8" s="219" t="s">
        <v>141</v>
      </c>
      <c r="B8" s="86">
        <v>8399708.2</v>
      </c>
      <c r="C8" s="219" t="s">
        <v>142</v>
      </c>
      <c r="D8" s="86"/>
    </row>
    <row r="9" ht="16.5" customHeight="1" spans="1:4">
      <c r="A9" s="219" t="s">
        <v>143</v>
      </c>
      <c r="B9" s="86"/>
      <c r="C9" s="219" t="s">
        <v>144</v>
      </c>
      <c r="D9" s="86"/>
    </row>
    <row r="10" ht="16.5" customHeight="1" spans="1:4">
      <c r="A10" s="219" t="s">
        <v>145</v>
      </c>
      <c r="B10" s="86"/>
      <c r="C10" s="219" t="s">
        <v>146</v>
      </c>
      <c r="D10" s="86"/>
    </row>
    <row r="11" ht="16.5" customHeight="1" spans="1:4">
      <c r="A11" s="219" t="s">
        <v>147</v>
      </c>
      <c r="B11" s="86"/>
      <c r="C11" s="219" t="s">
        <v>148</v>
      </c>
      <c r="D11" s="86"/>
    </row>
    <row r="12" ht="16.5" customHeight="1" spans="1:4">
      <c r="A12" s="219" t="s">
        <v>141</v>
      </c>
      <c r="B12" s="86"/>
      <c r="C12" s="219" t="s">
        <v>149</v>
      </c>
      <c r="D12" s="86">
        <v>3600</v>
      </c>
    </row>
    <row r="13" ht="16.5" customHeight="1" spans="1:4">
      <c r="A13" s="220" t="s">
        <v>143</v>
      </c>
      <c r="B13" s="86"/>
      <c r="C13" s="76" t="s">
        <v>150</v>
      </c>
      <c r="D13" s="86"/>
    </row>
    <row r="14" ht="16.5" customHeight="1" spans="1:4">
      <c r="A14" s="220" t="s">
        <v>145</v>
      </c>
      <c r="B14" s="86"/>
      <c r="C14" s="76" t="s">
        <v>151</v>
      </c>
      <c r="D14" s="86"/>
    </row>
    <row r="15" ht="16.5" customHeight="1" spans="1:4">
      <c r="A15" s="221"/>
      <c r="B15" s="86"/>
      <c r="C15" s="76" t="s">
        <v>152</v>
      </c>
      <c r="D15" s="86">
        <v>241440</v>
      </c>
    </row>
    <row r="16" ht="16.5" customHeight="1" spans="1:4">
      <c r="A16" s="221"/>
      <c r="B16" s="86"/>
      <c r="C16" s="76" t="s">
        <v>153</v>
      </c>
      <c r="D16" s="86">
        <f>3453945.6+4464216.6</f>
        <v>7918162.2</v>
      </c>
    </row>
    <row r="17" ht="16.5" customHeight="1" spans="1:4">
      <c r="A17" s="221"/>
      <c r="B17" s="86"/>
      <c r="C17" s="76" t="s">
        <v>154</v>
      </c>
      <c r="D17" s="86"/>
    </row>
    <row r="18" ht="16.5" customHeight="1" spans="1:4">
      <c r="A18" s="221"/>
      <c r="B18" s="86"/>
      <c r="C18" s="76" t="s">
        <v>155</v>
      </c>
      <c r="D18" s="86"/>
    </row>
    <row r="19" ht="16.5" customHeight="1" spans="1:4">
      <c r="A19" s="221"/>
      <c r="B19" s="86"/>
      <c r="C19" s="76" t="s">
        <v>156</v>
      </c>
      <c r="D19" s="86"/>
    </row>
    <row r="20" ht="16.5" customHeight="1" spans="1:4">
      <c r="A20" s="221"/>
      <c r="B20" s="86"/>
      <c r="C20" s="76" t="s">
        <v>157</v>
      </c>
      <c r="D20" s="86"/>
    </row>
    <row r="21" ht="16.5" customHeight="1" spans="1:4">
      <c r="A21" s="221"/>
      <c r="B21" s="86"/>
      <c r="C21" s="76" t="s">
        <v>158</v>
      </c>
      <c r="D21" s="86"/>
    </row>
    <row r="22" ht="16.5" customHeight="1" spans="1:4">
      <c r="A22" s="221"/>
      <c r="B22" s="86"/>
      <c r="C22" s="76" t="s">
        <v>159</v>
      </c>
      <c r="D22" s="86"/>
    </row>
    <row r="23" ht="16.5" customHeight="1" spans="1:4">
      <c r="A23" s="221"/>
      <c r="B23" s="86"/>
      <c r="C23" s="76" t="s">
        <v>160</v>
      </c>
      <c r="D23" s="86"/>
    </row>
    <row r="24" ht="16.5" customHeight="1" spans="1:4">
      <c r="A24" s="221"/>
      <c r="B24" s="86"/>
      <c r="C24" s="76" t="s">
        <v>161</v>
      </c>
      <c r="D24" s="86"/>
    </row>
    <row r="25" ht="16.5" customHeight="1" spans="1:4">
      <c r="A25" s="221"/>
      <c r="B25" s="86"/>
      <c r="C25" s="76" t="s">
        <v>162</v>
      </c>
      <c r="D25" s="86"/>
    </row>
    <row r="26" ht="16.5" customHeight="1" spans="1:4">
      <c r="A26" s="221"/>
      <c r="B26" s="86"/>
      <c r="C26" s="76" t="s">
        <v>163</v>
      </c>
      <c r="D26" s="86">
        <v>236506</v>
      </c>
    </row>
    <row r="27" ht="16.5" customHeight="1" spans="1:4">
      <c r="A27" s="221"/>
      <c r="B27" s="86"/>
      <c r="C27" s="76" t="s">
        <v>164</v>
      </c>
      <c r="D27" s="86"/>
    </row>
    <row r="28" ht="16.5" customHeight="1" spans="1:4">
      <c r="A28" s="221"/>
      <c r="B28" s="86"/>
      <c r="C28" s="76" t="s">
        <v>165</v>
      </c>
      <c r="D28" s="86"/>
    </row>
    <row r="29" ht="16.5" customHeight="1" spans="1:4">
      <c r="A29" s="221"/>
      <c r="B29" s="86"/>
      <c r="C29" s="76" t="s">
        <v>166</v>
      </c>
      <c r="D29" s="86"/>
    </row>
    <row r="30" ht="16.5" customHeight="1" spans="1:4">
      <c r="A30" s="221"/>
      <c r="B30" s="86"/>
      <c r="C30" s="76" t="s">
        <v>167</v>
      </c>
      <c r="D30" s="86"/>
    </row>
    <row r="31" ht="16.5" customHeight="1" spans="1:4">
      <c r="A31" s="221"/>
      <c r="B31" s="86"/>
      <c r="C31" s="76" t="s">
        <v>168</v>
      </c>
      <c r="D31" s="86"/>
    </row>
    <row r="32" ht="16.5" customHeight="1" spans="1:4">
      <c r="A32" s="221"/>
      <c r="B32" s="86"/>
      <c r="C32" s="220" t="s">
        <v>169</v>
      </c>
      <c r="D32" s="86"/>
    </row>
    <row r="33" ht="16.5" customHeight="1" spans="1:4">
      <c r="A33" s="221"/>
      <c r="B33" s="86"/>
      <c r="C33" s="220" t="s">
        <v>170</v>
      </c>
      <c r="D33" s="86"/>
    </row>
    <row r="34" ht="16.5" customHeight="1" spans="1:4">
      <c r="A34" s="221"/>
      <c r="B34" s="86"/>
      <c r="C34" s="32" t="s">
        <v>171</v>
      </c>
      <c r="D34" s="86"/>
    </row>
    <row r="35" ht="15" customHeight="1" spans="1:4">
      <c r="A35" s="222" t="s">
        <v>50</v>
      </c>
      <c r="B35" s="86">
        <v>8399708.2</v>
      </c>
      <c r="C35" s="222" t="s">
        <v>51</v>
      </c>
      <c r="D35" s="86">
        <v>8399708.2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zoomScale="110" zoomScaleNormal="110" topLeftCell="A10" workbookViewId="0">
      <selection activeCell="E44" sqref="E4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2"/>
      <c r="B1" s="2"/>
      <c r="C1" s="2"/>
      <c r="D1" s="2"/>
      <c r="E1" s="2"/>
      <c r="F1" s="2"/>
      <c r="G1" s="2"/>
    </row>
    <row r="2" customHeight="1" spans="1:7">
      <c r="A2" s="3"/>
      <c r="B2" s="3"/>
      <c r="C2" s="3"/>
      <c r="D2" s="162"/>
      <c r="E2" s="3"/>
      <c r="F2" s="78"/>
      <c r="G2" s="180" t="s">
        <v>172</v>
      </c>
    </row>
    <row r="3" ht="41.25" customHeight="1" spans="1:7">
      <c r="A3" s="137" t="str">
        <f>"2025"&amp;"年一般公共预算支出预算表（按功能科目分类）"</f>
        <v>2025年一般公共预算支出预算表（按功能科目分类）</v>
      </c>
      <c r="B3" s="137"/>
      <c r="C3" s="137"/>
      <c r="D3" s="137"/>
      <c r="E3" s="137"/>
      <c r="F3" s="137"/>
      <c r="G3" s="137"/>
    </row>
    <row r="4" ht="18" customHeight="1" spans="1:7">
      <c r="A4" s="48" t="str">
        <f>"单位名称："&amp;"昆明市呈贡区龙城街道社区卫生服务中心"</f>
        <v>单位名称：昆明市呈贡区龙城街道社区卫生服务中心</v>
      </c>
      <c r="B4" s="203"/>
      <c r="C4" s="3"/>
      <c r="D4" s="3"/>
      <c r="E4" s="3"/>
      <c r="F4" s="134"/>
      <c r="G4" s="180" t="s">
        <v>1</v>
      </c>
    </row>
    <row r="5" ht="20.25" customHeight="1" spans="1:7">
      <c r="A5" s="206" t="s">
        <v>173</v>
      </c>
      <c r="B5" s="207"/>
      <c r="C5" s="138" t="s">
        <v>55</v>
      </c>
      <c r="D5" s="195" t="s">
        <v>75</v>
      </c>
      <c r="E5" s="14"/>
      <c r="F5" s="15"/>
      <c r="G5" s="171" t="s">
        <v>76</v>
      </c>
    </row>
    <row r="6" ht="20.25" customHeight="1" spans="1:7">
      <c r="A6" s="208" t="s">
        <v>72</v>
      </c>
      <c r="B6" s="208" t="s">
        <v>73</v>
      </c>
      <c r="C6" s="21"/>
      <c r="D6" s="143" t="s">
        <v>57</v>
      </c>
      <c r="E6" s="143" t="s">
        <v>174</v>
      </c>
      <c r="F6" s="143" t="s">
        <v>175</v>
      </c>
      <c r="G6" s="173"/>
    </row>
    <row r="7" ht="15" customHeight="1" spans="1:7">
      <c r="A7" s="209" t="s">
        <v>176</v>
      </c>
      <c r="B7" s="209" t="s">
        <v>177</v>
      </c>
      <c r="C7" s="209" t="s">
        <v>82</v>
      </c>
      <c r="D7" s="209" t="s">
        <v>83</v>
      </c>
      <c r="E7" s="209" t="s">
        <v>84</v>
      </c>
      <c r="F7" s="209" t="s">
        <v>85</v>
      </c>
      <c r="G7" s="209" t="s">
        <v>86</v>
      </c>
    </row>
    <row r="8" s="205" customFormat="1" ht="18" customHeight="1" spans="1:7">
      <c r="A8" s="23">
        <v>205</v>
      </c>
      <c r="B8" s="23" t="s">
        <v>96</v>
      </c>
      <c r="C8" s="86">
        <v>3600</v>
      </c>
      <c r="D8" s="86">
        <v>3600</v>
      </c>
      <c r="E8" s="86"/>
      <c r="F8" s="86">
        <v>3600</v>
      </c>
      <c r="G8" s="86"/>
    </row>
    <row r="9" s="205" customFormat="1" ht="18" customHeight="1" spans="1:7">
      <c r="A9" s="210" t="s">
        <v>97</v>
      </c>
      <c r="B9" s="210" t="s">
        <v>98</v>
      </c>
      <c r="C9" s="86">
        <v>3600</v>
      </c>
      <c r="D9" s="86">
        <v>3600</v>
      </c>
      <c r="E9" s="86"/>
      <c r="F9" s="86">
        <v>3600</v>
      </c>
      <c r="G9" s="86"/>
    </row>
    <row r="10" s="205" customFormat="1" customHeight="1" spans="1:7">
      <c r="A10" s="211" t="s">
        <v>99</v>
      </c>
      <c r="B10" s="211" t="s">
        <v>100</v>
      </c>
      <c r="C10" s="86">
        <v>3600</v>
      </c>
      <c r="D10" s="86">
        <v>3600</v>
      </c>
      <c r="E10" s="212"/>
      <c r="F10" s="86">
        <v>3600</v>
      </c>
      <c r="G10" s="86"/>
    </row>
    <row r="11" s="205" customFormat="1" customHeight="1" spans="1:7">
      <c r="A11" s="23" t="s">
        <v>101</v>
      </c>
      <c r="B11" s="23" t="s">
        <v>102</v>
      </c>
      <c r="C11" s="86">
        <v>241440</v>
      </c>
      <c r="D11" s="86">
        <v>241440</v>
      </c>
      <c r="E11" s="86">
        <v>241440</v>
      </c>
      <c r="F11" s="213"/>
      <c r="G11" s="86"/>
    </row>
    <row r="12" s="205" customFormat="1" customHeight="1" spans="1:7">
      <c r="A12" s="210" t="s">
        <v>103</v>
      </c>
      <c r="B12" s="210" t="s">
        <v>104</v>
      </c>
      <c r="C12" s="86">
        <v>241440</v>
      </c>
      <c r="D12" s="86">
        <v>241440</v>
      </c>
      <c r="E12" s="86">
        <v>241440</v>
      </c>
      <c r="F12" s="213"/>
      <c r="G12" s="86"/>
    </row>
    <row r="13" s="205" customFormat="1" customHeight="1" spans="1:7">
      <c r="A13" s="211" t="s">
        <v>105</v>
      </c>
      <c r="B13" s="211" t="s">
        <v>106</v>
      </c>
      <c r="C13" s="86">
        <v>241440</v>
      </c>
      <c r="D13" s="214">
        <v>241440</v>
      </c>
      <c r="E13" s="214">
        <v>241440</v>
      </c>
      <c r="F13" s="215"/>
      <c r="G13" s="86"/>
    </row>
    <row r="14" s="205" customFormat="1" customHeight="1" spans="1:7">
      <c r="A14" s="23" t="s">
        <v>107</v>
      </c>
      <c r="B14" s="23" t="s">
        <v>108</v>
      </c>
      <c r="C14" s="86">
        <f>C15+C17+C20+C24+C26</f>
        <v>7918162.2</v>
      </c>
      <c r="D14" s="214">
        <v>2934245.6</v>
      </c>
      <c r="E14" s="214">
        <v>2792380</v>
      </c>
      <c r="F14" s="214">
        <v>141865.6</v>
      </c>
      <c r="G14" s="86">
        <v>4983916.6</v>
      </c>
    </row>
    <row r="15" s="205" customFormat="1" customHeight="1" spans="1:7">
      <c r="A15" s="210" t="s">
        <v>109</v>
      </c>
      <c r="B15" s="210" t="s">
        <v>110</v>
      </c>
      <c r="C15" s="86">
        <v>19200</v>
      </c>
      <c r="D15" s="214"/>
      <c r="E15" s="214"/>
      <c r="F15" s="214"/>
      <c r="G15" s="86">
        <v>19200</v>
      </c>
    </row>
    <row r="16" s="205" customFormat="1" customHeight="1" spans="1:7">
      <c r="A16" s="211" t="s">
        <v>111</v>
      </c>
      <c r="B16" s="211" t="s">
        <v>112</v>
      </c>
      <c r="C16" s="86">
        <v>19200</v>
      </c>
      <c r="D16" s="214"/>
      <c r="E16" s="214"/>
      <c r="F16" s="214"/>
      <c r="G16" s="86">
        <v>19200</v>
      </c>
    </row>
    <row r="17" s="205" customFormat="1" customHeight="1" spans="1:7">
      <c r="A17" s="210" t="s">
        <v>113</v>
      </c>
      <c r="B17" s="210" t="s">
        <v>114</v>
      </c>
      <c r="C17" s="86">
        <f>C18+C19</f>
        <v>3648188.9</v>
      </c>
      <c r="D17" s="214">
        <v>2726465.6</v>
      </c>
      <c r="E17" s="214">
        <v>2584600</v>
      </c>
      <c r="F17" s="214">
        <v>141865.6</v>
      </c>
      <c r="G17" s="86">
        <v>921723.3</v>
      </c>
    </row>
    <row r="18" s="205" customFormat="1" customHeight="1" spans="1:7">
      <c r="A18" s="211" t="s">
        <v>178</v>
      </c>
      <c r="B18" s="211" t="s">
        <v>115</v>
      </c>
      <c r="C18" s="86">
        <v>3226965.6</v>
      </c>
      <c r="D18" s="214">
        <v>2726465.6</v>
      </c>
      <c r="E18" s="214">
        <v>2584600</v>
      </c>
      <c r="F18" s="214">
        <v>141865.6</v>
      </c>
      <c r="G18" s="86">
        <v>500500</v>
      </c>
    </row>
    <row r="19" s="205" customFormat="1" customHeight="1" spans="1:7">
      <c r="A19" s="211">
        <v>2100399</v>
      </c>
      <c r="B19" s="211" t="s">
        <v>116</v>
      </c>
      <c r="C19" s="86">
        <v>421223.3</v>
      </c>
      <c r="D19" s="214"/>
      <c r="E19" s="216"/>
      <c r="F19" s="215"/>
      <c r="G19" s="86">
        <v>421223.3</v>
      </c>
    </row>
    <row r="20" s="205" customFormat="1" customHeight="1" spans="1:7">
      <c r="A20" s="210">
        <v>21004</v>
      </c>
      <c r="B20" s="210" t="s">
        <v>117</v>
      </c>
      <c r="C20" s="86">
        <f>C21+C22+C23</f>
        <v>4042033.3</v>
      </c>
      <c r="D20" s="214"/>
      <c r="E20" s="216"/>
      <c r="F20" s="215"/>
      <c r="G20" s="86">
        <v>4042033.3</v>
      </c>
    </row>
    <row r="21" s="205" customFormat="1" customHeight="1" spans="1:7">
      <c r="A21" s="211">
        <v>2100408</v>
      </c>
      <c r="B21" s="211" t="s">
        <v>118</v>
      </c>
      <c r="C21" s="86">
        <v>3954739.3</v>
      </c>
      <c r="D21" s="86"/>
      <c r="E21" s="176"/>
      <c r="F21" s="213"/>
      <c r="G21" s="86">
        <v>3954739.3</v>
      </c>
    </row>
    <row r="22" s="205" customFormat="1" customHeight="1" spans="1:7">
      <c r="A22" s="211">
        <v>2100409</v>
      </c>
      <c r="B22" s="211" t="s">
        <v>119</v>
      </c>
      <c r="C22" s="86">
        <v>67564</v>
      </c>
      <c r="D22" s="86"/>
      <c r="E22" s="176"/>
      <c r="F22" s="213"/>
      <c r="G22" s="86">
        <v>67564</v>
      </c>
    </row>
    <row r="23" s="205" customFormat="1" customHeight="1" spans="1:7">
      <c r="A23" s="211">
        <v>2100499</v>
      </c>
      <c r="B23" s="211" t="s">
        <v>120</v>
      </c>
      <c r="C23" s="86">
        <v>19730</v>
      </c>
      <c r="D23" s="86"/>
      <c r="E23" s="176"/>
      <c r="F23" s="213"/>
      <c r="G23" s="86">
        <v>19730</v>
      </c>
    </row>
    <row r="24" s="205" customFormat="1" customHeight="1" spans="1:7">
      <c r="A24" s="210">
        <v>21099</v>
      </c>
      <c r="B24" s="210" t="s">
        <v>121</v>
      </c>
      <c r="C24" s="86">
        <v>960</v>
      </c>
      <c r="D24" s="86"/>
      <c r="E24" s="176"/>
      <c r="F24" s="213"/>
      <c r="G24" s="86">
        <v>960</v>
      </c>
    </row>
    <row r="25" s="205" customFormat="1" customHeight="1" spans="1:7">
      <c r="A25" s="211">
        <v>2109999</v>
      </c>
      <c r="B25" s="211" t="s">
        <v>121</v>
      </c>
      <c r="C25" s="86">
        <v>960</v>
      </c>
      <c r="D25" s="86"/>
      <c r="E25" s="176"/>
      <c r="F25" s="213"/>
      <c r="G25" s="86">
        <v>960</v>
      </c>
    </row>
    <row r="26" s="205" customFormat="1" customHeight="1" spans="1:7">
      <c r="A26" s="210" t="s">
        <v>122</v>
      </c>
      <c r="B26" s="210" t="s">
        <v>123</v>
      </c>
      <c r="C26" s="86">
        <v>207780</v>
      </c>
      <c r="D26" s="86">
        <v>207780</v>
      </c>
      <c r="E26" s="86">
        <v>207780</v>
      </c>
      <c r="F26" s="213"/>
      <c r="G26" s="86"/>
    </row>
    <row r="27" s="205" customFormat="1" customHeight="1" spans="1:7">
      <c r="A27" s="211" t="s">
        <v>124</v>
      </c>
      <c r="B27" s="211" t="s">
        <v>125</v>
      </c>
      <c r="C27" s="86">
        <v>119160</v>
      </c>
      <c r="D27" s="86">
        <v>119160</v>
      </c>
      <c r="E27" s="86">
        <v>119160</v>
      </c>
      <c r="F27" s="213"/>
      <c r="G27" s="86"/>
    </row>
    <row r="28" s="205" customFormat="1" customHeight="1" spans="1:7">
      <c r="A28" s="211" t="s">
        <v>126</v>
      </c>
      <c r="B28" s="211" t="s">
        <v>127</v>
      </c>
      <c r="C28" s="86">
        <v>76800</v>
      </c>
      <c r="D28" s="86">
        <v>76800</v>
      </c>
      <c r="E28" s="86">
        <v>76800</v>
      </c>
      <c r="F28" s="213"/>
      <c r="G28" s="86"/>
    </row>
    <row r="29" s="205" customFormat="1" customHeight="1" spans="1:7">
      <c r="A29" s="211" t="s">
        <v>128</v>
      </c>
      <c r="B29" s="211" t="s">
        <v>129</v>
      </c>
      <c r="C29" s="86">
        <v>11820</v>
      </c>
      <c r="D29" s="86">
        <v>11820</v>
      </c>
      <c r="E29" s="86">
        <v>11820</v>
      </c>
      <c r="F29" s="213"/>
      <c r="G29" s="86"/>
    </row>
    <row r="30" s="205" customFormat="1" customHeight="1" spans="1:7">
      <c r="A30" s="23" t="s">
        <v>130</v>
      </c>
      <c r="B30" s="23" t="s">
        <v>131</v>
      </c>
      <c r="C30" s="86">
        <v>236506</v>
      </c>
      <c r="D30" s="86">
        <v>236506</v>
      </c>
      <c r="E30" s="86">
        <v>236506</v>
      </c>
      <c r="F30" s="213"/>
      <c r="G30" s="86"/>
    </row>
    <row r="31" s="205" customFormat="1" customHeight="1" spans="1:7">
      <c r="A31" s="210" t="s">
        <v>132</v>
      </c>
      <c r="B31" s="210" t="s">
        <v>133</v>
      </c>
      <c r="C31" s="86">
        <v>236506</v>
      </c>
      <c r="D31" s="86">
        <v>236506</v>
      </c>
      <c r="E31" s="86">
        <v>236506</v>
      </c>
      <c r="F31" s="213"/>
      <c r="G31" s="86"/>
    </row>
    <row r="32" s="205" customFormat="1" customHeight="1" spans="1:7">
      <c r="A32" s="211" t="s">
        <v>134</v>
      </c>
      <c r="B32" s="211" t="s">
        <v>135</v>
      </c>
      <c r="C32" s="86">
        <v>179386</v>
      </c>
      <c r="D32" s="86">
        <v>179386</v>
      </c>
      <c r="E32" s="86">
        <v>179386</v>
      </c>
      <c r="F32" s="213"/>
      <c r="G32" s="86"/>
    </row>
    <row r="33" s="205" customFormat="1" customHeight="1" spans="1:7">
      <c r="A33" s="211" t="s">
        <v>136</v>
      </c>
      <c r="B33" s="211" t="s">
        <v>137</v>
      </c>
      <c r="C33" s="86">
        <v>57120</v>
      </c>
      <c r="D33" s="86">
        <v>57120</v>
      </c>
      <c r="E33" s="86">
        <v>57120</v>
      </c>
      <c r="F33" s="213"/>
      <c r="G33" s="86"/>
    </row>
    <row r="34" s="205" customFormat="1" customHeight="1" spans="1:7">
      <c r="A34" s="61" t="s">
        <v>55</v>
      </c>
      <c r="B34" s="204"/>
      <c r="C34" s="86">
        <f>C8+C11+C14+C30</f>
        <v>8399708.2</v>
      </c>
      <c r="D34" s="86">
        <v>3415791.6</v>
      </c>
      <c r="E34" s="214">
        <v>3270326</v>
      </c>
      <c r="F34" s="86">
        <v>145465.6</v>
      </c>
      <c r="G34" s="86">
        <v>4983916.6</v>
      </c>
    </row>
  </sheetData>
  <mergeCells count="7">
    <mergeCell ref="A3:G3"/>
    <mergeCell ref="A4:B4"/>
    <mergeCell ref="A5:B5"/>
    <mergeCell ref="D5:F5"/>
    <mergeCell ref="A34:B34"/>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E33" sqref="E33"/>
    </sheetView>
  </sheetViews>
  <sheetFormatPr defaultColWidth="10.425" defaultRowHeight="14.25" customHeight="1" outlineLevelCol="5"/>
  <cols>
    <col min="1" max="6" width="28.1416666666667" customWidth="1"/>
  </cols>
  <sheetData>
    <row r="1" customHeight="1" spans="1:6">
      <c r="A1" s="2"/>
      <c r="B1" s="2"/>
      <c r="C1" s="2"/>
      <c r="D1" s="2"/>
      <c r="E1" s="2"/>
      <c r="F1" s="2"/>
    </row>
    <row r="2" customHeight="1" spans="1:6">
      <c r="A2" s="199"/>
      <c r="B2" s="199"/>
      <c r="C2" s="199"/>
      <c r="D2" s="199"/>
      <c r="E2" s="200"/>
      <c r="F2" s="201" t="s">
        <v>179</v>
      </c>
    </row>
    <row r="3" ht="41.25" customHeight="1" spans="1:6">
      <c r="A3" s="202" t="str">
        <f>"2025"&amp;"年一般公共预算“三公”经费支出预算表"</f>
        <v>2025年一般公共预算“三公”经费支出预算表</v>
      </c>
      <c r="B3" s="199"/>
      <c r="C3" s="199"/>
      <c r="D3" s="199"/>
      <c r="E3" s="200"/>
      <c r="F3" s="199"/>
    </row>
    <row r="4" customHeight="1" spans="1:6">
      <c r="A4" s="48" t="str">
        <f>"单位名称："&amp;"昆明市呈贡区龙城街道社区卫生服务中心"</f>
        <v>单位名称：昆明市呈贡区龙城街道社区卫生服务中心</v>
      </c>
      <c r="B4" s="203"/>
      <c r="C4" s="3"/>
      <c r="D4" s="199"/>
      <c r="E4" s="200"/>
      <c r="F4" s="71" t="s">
        <v>1</v>
      </c>
    </row>
    <row r="5" ht="27" customHeight="1" spans="1:6">
      <c r="A5" s="53" t="s">
        <v>180</v>
      </c>
      <c r="B5" s="53" t="s">
        <v>181</v>
      </c>
      <c r="C5" s="53" t="s">
        <v>182</v>
      </c>
      <c r="D5" s="53"/>
      <c r="E5" s="38"/>
      <c r="F5" s="53" t="s">
        <v>183</v>
      </c>
    </row>
    <row r="6" ht="28.5" customHeight="1" spans="1:6">
      <c r="A6" s="204"/>
      <c r="B6" s="56"/>
      <c r="C6" s="38" t="s">
        <v>57</v>
      </c>
      <c r="D6" s="38" t="s">
        <v>184</v>
      </c>
      <c r="E6" s="38" t="s">
        <v>185</v>
      </c>
      <c r="F6" s="55"/>
    </row>
    <row r="7" ht="17.25" customHeight="1" spans="1:6">
      <c r="A7" s="61" t="s">
        <v>176</v>
      </c>
      <c r="B7" s="61" t="s">
        <v>177</v>
      </c>
      <c r="C7" s="61" t="s">
        <v>82</v>
      </c>
      <c r="D7" s="61" t="s">
        <v>83</v>
      </c>
      <c r="E7" s="61" t="s">
        <v>84</v>
      </c>
      <c r="F7" s="61" t="s">
        <v>85</v>
      </c>
    </row>
    <row r="8" ht="17.25" customHeight="1" spans="1:6">
      <c r="A8" s="86"/>
      <c r="B8" s="86"/>
      <c r="C8" s="86"/>
      <c r="D8" s="86"/>
      <c r="E8" s="86"/>
      <c r="F8" s="86"/>
    </row>
    <row r="9" customHeight="1" spans="1:6">
      <c r="A9" s="3" t="s">
        <v>186</v>
      </c>
      <c r="B9" s="3"/>
      <c r="C9" s="3"/>
      <c r="D9" s="3"/>
      <c r="E9" s="3"/>
      <c r="F9" s="3"/>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2"/>
  <sheetViews>
    <sheetView showZeros="0" workbookViewId="0">
      <pane ySplit="1" topLeftCell="A2" activePane="bottomLeft" state="frozen"/>
      <selection/>
      <selection pane="bottomLeft" activeCell="G49" sqref="G49"/>
    </sheetView>
  </sheetViews>
  <sheetFormatPr defaultColWidth="9.14166666666667" defaultRowHeight="14.25" customHeight="1"/>
  <cols>
    <col min="1" max="1" width="21" style="181" customWidth="1"/>
    <col min="2" max="2" width="36.125" customWidth="1"/>
    <col min="3" max="3" width="20.7166666666667" customWidth="1"/>
    <col min="4" max="4" width="31.2833333333333" customWidth="1"/>
    <col min="5" max="5" width="10.1416666666667" customWidth="1"/>
    <col min="6" max="6" width="17.575" customWidth="1"/>
    <col min="7" max="7" width="10.2833333333333" customWidth="1"/>
    <col min="8" max="8" width="23" customWidth="1"/>
    <col min="9" max="24" width="18.7166666666667" customWidth="1"/>
  </cols>
  <sheetData>
    <row r="1" customHeight="1" spans="1:24">
      <c r="A1" s="2"/>
      <c r="B1" s="2"/>
      <c r="C1" s="2"/>
      <c r="D1" s="2"/>
      <c r="E1" s="2"/>
      <c r="F1" s="2"/>
      <c r="G1" s="2"/>
      <c r="H1" s="2"/>
      <c r="I1" s="2"/>
      <c r="J1" s="2"/>
      <c r="K1" s="2"/>
      <c r="L1" s="2"/>
      <c r="M1" s="2"/>
      <c r="N1" s="2"/>
      <c r="O1" s="2"/>
      <c r="P1" s="2"/>
      <c r="Q1" s="2"/>
      <c r="R1" s="2"/>
      <c r="S1" s="2"/>
      <c r="T1" s="2"/>
      <c r="U1" s="2"/>
      <c r="V1" s="2"/>
      <c r="W1" s="2"/>
      <c r="X1" s="2"/>
    </row>
    <row r="2" ht="13.5" customHeight="1" spans="1:24">
      <c r="A2" s="182"/>
      <c r="B2" s="162"/>
      <c r="C2" s="183"/>
      <c r="D2" s="3"/>
      <c r="E2" s="184"/>
      <c r="F2" s="184"/>
      <c r="G2" s="184"/>
      <c r="H2" s="184"/>
      <c r="I2" s="90"/>
      <c r="J2" s="90"/>
      <c r="K2" s="90"/>
      <c r="L2" s="90"/>
      <c r="M2" s="90"/>
      <c r="N2" s="90"/>
      <c r="O2" s="3"/>
      <c r="P2" s="3"/>
      <c r="Q2" s="3"/>
      <c r="R2" s="90"/>
      <c r="S2" s="3"/>
      <c r="T2" s="3"/>
      <c r="U2" s="3"/>
      <c r="V2" s="183"/>
      <c r="W2" s="3"/>
      <c r="X2" s="5" t="s">
        <v>187</v>
      </c>
    </row>
    <row r="3" ht="45.75" customHeight="1" spans="1:24">
      <c r="A3" s="73" t="str">
        <f>"2025"&amp;"年部门基本支出预算表"</f>
        <v>2025年部门基本支出预算表</v>
      </c>
      <c r="B3" s="6"/>
      <c r="C3" s="73"/>
      <c r="D3" s="73"/>
      <c r="E3" s="73"/>
      <c r="F3" s="73"/>
      <c r="G3" s="73"/>
      <c r="H3" s="73"/>
      <c r="I3" s="73"/>
      <c r="J3" s="73"/>
      <c r="K3" s="73"/>
      <c r="L3" s="73"/>
      <c r="M3" s="73"/>
      <c r="N3" s="73"/>
      <c r="O3" s="6"/>
      <c r="P3" s="6"/>
      <c r="Q3" s="6"/>
      <c r="R3" s="73"/>
      <c r="S3" s="73"/>
      <c r="T3" s="73"/>
      <c r="U3" s="73"/>
      <c r="V3" s="73"/>
      <c r="W3" s="73"/>
      <c r="X3" s="73"/>
    </row>
    <row r="4" ht="18.75" customHeight="1" spans="1:24">
      <c r="A4" s="7" t="s">
        <v>188</v>
      </c>
      <c r="B4" s="8"/>
      <c r="C4" s="185"/>
      <c r="D4" s="185"/>
      <c r="E4" s="185"/>
      <c r="F4" s="185"/>
      <c r="G4" s="185"/>
      <c r="H4" s="185"/>
      <c r="I4" s="92"/>
      <c r="J4" s="92"/>
      <c r="K4" s="92"/>
      <c r="L4" s="92"/>
      <c r="M4" s="92"/>
      <c r="N4" s="92"/>
      <c r="O4" s="9"/>
      <c r="P4" s="9"/>
      <c r="Q4" s="9"/>
      <c r="R4" s="92"/>
      <c r="S4" s="3"/>
      <c r="T4" s="3"/>
      <c r="U4" s="3"/>
      <c r="V4" s="183"/>
      <c r="W4" s="3"/>
      <c r="X4" s="5" t="s">
        <v>1</v>
      </c>
    </row>
    <row r="5" ht="18" customHeight="1" spans="1:24">
      <c r="A5" s="11" t="s">
        <v>189</v>
      </c>
      <c r="B5" s="11" t="s">
        <v>190</v>
      </c>
      <c r="C5" s="11" t="s">
        <v>191</v>
      </c>
      <c r="D5" s="11" t="s">
        <v>192</v>
      </c>
      <c r="E5" s="11" t="s">
        <v>193</v>
      </c>
      <c r="F5" s="11" t="s">
        <v>194</v>
      </c>
      <c r="G5" s="11" t="s">
        <v>195</v>
      </c>
      <c r="H5" s="11" t="s">
        <v>196</v>
      </c>
      <c r="I5" s="195" t="s">
        <v>197</v>
      </c>
      <c r="J5" s="87" t="s">
        <v>197</v>
      </c>
      <c r="K5" s="87"/>
      <c r="L5" s="87"/>
      <c r="M5" s="87"/>
      <c r="N5" s="87"/>
      <c r="O5" s="14"/>
      <c r="P5" s="14"/>
      <c r="Q5" s="14"/>
      <c r="R5" s="108" t="s">
        <v>61</v>
      </c>
      <c r="S5" s="87" t="s">
        <v>62</v>
      </c>
      <c r="T5" s="87"/>
      <c r="U5" s="87"/>
      <c r="V5" s="87"/>
      <c r="W5" s="87"/>
      <c r="X5" s="88"/>
    </row>
    <row r="6" ht="18" customHeight="1" spans="1:24">
      <c r="A6" s="16"/>
      <c r="B6" s="31"/>
      <c r="C6" s="140"/>
      <c r="D6" s="16"/>
      <c r="E6" s="16"/>
      <c r="F6" s="16"/>
      <c r="G6" s="16"/>
      <c r="H6" s="16"/>
      <c r="I6" s="138" t="s">
        <v>198</v>
      </c>
      <c r="J6" s="195" t="s">
        <v>58</v>
      </c>
      <c r="K6" s="87"/>
      <c r="L6" s="87"/>
      <c r="M6" s="87"/>
      <c r="N6" s="88"/>
      <c r="O6" s="13" t="s">
        <v>199</v>
      </c>
      <c r="P6" s="14"/>
      <c r="Q6" s="15"/>
      <c r="R6" s="11" t="s">
        <v>61</v>
      </c>
      <c r="S6" s="195" t="s">
        <v>62</v>
      </c>
      <c r="T6" s="108" t="s">
        <v>64</v>
      </c>
      <c r="U6" s="87" t="s">
        <v>62</v>
      </c>
      <c r="V6" s="108" t="s">
        <v>66</v>
      </c>
      <c r="W6" s="108" t="s">
        <v>67</v>
      </c>
      <c r="X6" s="198" t="s">
        <v>68</v>
      </c>
    </row>
    <row r="7" ht="19.5" customHeight="1" spans="1:24">
      <c r="A7" s="31"/>
      <c r="B7" s="31"/>
      <c r="C7" s="31"/>
      <c r="D7" s="31"/>
      <c r="E7" s="31"/>
      <c r="F7" s="31"/>
      <c r="G7" s="31"/>
      <c r="H7" s="31"/>
      <c r="I7" s="31"/>
      <c r="J7" s="196" t="s">
        <v>200</v>
      </c>
      <c r="K7" s="11" t="s">
        <v>201</v>
      </c>
      <c r="L7" s="11" t="s">
        <v>202</v>
      </c>
      <c r="M7" s="11" t="s">
        <v>203</v>
      </c>
      <c r="N7" s="11" t="s">
        <v>204</v>
      </c>
      <c r="O7" s="11" t="s">
        <v>58</v>
      </c>
      <c r="P7" s="11" t="s">
        <v>59</v>
      </c>
      <c r="Q7" s="11" t="s">
        <v>60</v>
      </c>
      <c r="R7" s="31"/>
      <c r="S7" s="11" t="s">
        <v>57</v>
      </c>
      <c r="T7" s="11" t="s">
        <v>64</v>
      </c>
      <c r="U7" s="11" t="s">
        <v>205</v>
      </c>
      <c r="V7" s="11" t="s">
        <v>66</v>
      </c>
      <c r="W7" s="11" t="s">
        <v>67</v>
      </c>
      <c r="X7" s="11" t="s">
        <v>68</v>
      </c>
    </row>
    <row r="8" ht="37.5" customHeight="1" spans="1:24">
      <c r="A8" s="186"/>
      <c r="B8" s="21"/>
      <c r="C8" s="186"/>
      <c r="D8" s="186"/>
      <c r="E8" s="186"/>
      <c r="F8" s="186"/>
      <c r="G8" s="186"/>
      <c r="H8" s="186"/>
      <c r="I8" s="186"/>
      <c r="J8" s="197" t="s">
        <v>57</v>
      </c>
      <c r="K8" s="19" t="s">
        <v>206</v>
      </c>
      <c r="L8" s="19" t="s">
        <v>202</v>
      </c>
      <c r="M8" s="19" t="s">
        <v>203</v>
      </c>
      <c r="N8" s="19" t="s">
        <v>204</v>
      </c>
      <c r="O8" s="19" t="s">
        <v>202</v>
      </c>
      <c r="P8" s="19" t="s">
        <v>203</v>
      </c>
      <c r="Q8" s="19" t="s">
        <v>204</v>
      </c>
      <c r="R8" s="19" t="s">
        <v>61</v>
      </c>
      <c r="S8" s="19" t="s">
        <v>57</v>
      </c>
      <c r="T8" s="19" t="s">
        <v>64</v>
      </c>
      <c r="U8" s="19" t="s">
        <v>205</v>
      </c>
      <c r="V8" s="19" t="s">
        <v>66</v>
      </c>
      <c r="W8" s="19" t="s">
        <v>67</v>
      </c>
      <c r="X8" s="19" t="s">
        <v>68</v>
      </c>
    </row>
    <row r="9" customHeight="1" spans="1:24">
      <c r="A9" s="38">
        <v>1</v>
      </c>
      <c r="B9" s="38">
        <v>2</v>
      </c>
      <c r="C9" s="38">
        <v>3</v>
      </c>
      <c r="D9" s="38">
        <v>4</v>
      </c>
      <c r="E9" s="38">
        <v>5</v>
      </c>
      <c r="F9" s="38">
        <v>6</v>
      </c>
      <c r="G9" s="38">
        <v>7</v>
      </c>
      <c r="H9" s="38">
        <v>8</v>
      </c>
      <c r="I9" s="38">
        <v>9</v>
      </c>
      <c r="J9" s="38">
        <v>10</v>
      </c>
      <c r="K9" s="38">
        <v>11</v>
      </c>
      <c r="L9" s="38">
        <v>12</v>
      </c>
      <c r="M9" s="38">
        <v>13</v>
      </c>
      <c r="N9" s="38">
        <v>14</v>
      </c>
      <c r="O9" s="38">
        <v>15</v>
      </c>
      <c r="P9" s="38">
        <v>16</v>
      </c>
      <c r="Q9" s="38">
        <v>17</v>
      </c>
      <c r="R9" s="38">
        <v>18</v>
      </c>
      <c r="S9" s="38">
        <v>19</v>
      </c>
      <c r="T9" s="38">
        <v>20</v>
      </c>
      <c r="U9" s="38">
        <v>21</v>
      </c>
      <c r="V9" s="38">
        <v>22</v>
      </c>
      <c r="W9" s="38">
        <v>23</v>
      </c>
      <c r="X9" s="38">
        <v>24</v>
      </c>
    </row>
    <row r="10" ht="20.25" customHeight="1" spans="1:24">
      <c r="A10" s="187" t="s">
        <v>207</v>
      </c>
      <c r="B10" s="188" t="str">
        <f t="shared" ref="B10:B41" si="0">"131014"&amp;" "&amp;"昆明市呈贡区龙城街道社区卫生服务中心"</f>
        <v>131014 昆明市呈贡区龙城街道社区卫生服务中心</v>
      </c>
      <c r="C10" s="189" t="s">
        <v>208</v>
      </c>
      <c r="D10" s="188" t="s">
        <v>209</v>
      </c>
      <c r="E10" s="188" t="s">
        <v>178</v>
      </c>
      <c r="F10" s="188" t="s">
        <v>115</v>
      </c>
      <c r="G10" s="188" t="s">
        <v>210</v>
      </c>
      <c r="H10" s="190" t="s">
        <v>211</v>
      </c>
      <c r="I10" s="175">
        <v>456000</v>
      </c>
      <c r="J10" s="175">
        <v>456000</v>
      </c>
      <c r="K10" s="175"/>
      <c r="L10" s="175"/>
      <c r="M10" s="175">
        <v>456000</v>
      </c>
      <c r="N10" s="175"/>
      <c r="O10" s="175"/>
      <c r="P10" s="175"/>
      <c r="Q10" s="175"/>
      <c r="R10" s="175"/>
      <c r="S10" s="175"/>
      <c r="T10" s="175"/>
      <c r="U10" s="175"/>
      <c r="V10" s="175"/>
      <c r="W10" s="175"/>
      <c r="X10" s="175"/>
    </row>
    <row r="11" customHeight="1" spans="1:24">
      <c r="A11" s="187" t="s">
        <v>207</v>
      </c>
      <c r="B11" s="188" t="str">
        <f t="shared" si="0"/>
        <v>131014 昆明市呈贡区龙城街道社区卫生服务中心</v>
      </c>
      <c r="C11" s="268" t="s">
        <v>212</v>
      </c>
      <c r="D11" s="188" t="s">
        <v>213</v>
      </c>
      <c r="E11" s="188" t="s">
        <v>136</v>
      </c>
      <c r="F11" s="188" t="s">
        <v>137</v>
      </c>
      <c r="G11" s="188" t="s">
        <v>214</v>
      </c>
      <c r="H11" s="190" t="s">
        <v>215</v>
      </c>
      <c r="I11" s="179">
        <v>57120</v>
      </c>
      <c r="J11" s="179">
        <v>57120</v>
      </c>
      <c r="K11" s="177"/>
      <c r="L11" s="177"/>
      <c r="M11" s="179">
        <v>57120</v>
      </c>
      <c r="N11" s="177"/>
      <c r="O11" s="177"/>
      <c r="P11" s="177"/>
      <c r="Q11" s="177"/>
      <c r="R11" s="177"/>
      <c r="S11" s="177"/>
      <c r="T11" s="177"/>
      <c r="U11" s="177"/>
      <c r="V11" s="177"/>
      <c r="W11" s="177"/>
      <c r="X11" s="177"/>
    </row>
    <row r="12" customHeight="1" spans="1:24">
      <c r="A12" s="187" t="s">
        <v>207</v>
      </c>
      <c r="B12" s="188" t="str">
        <f t="shared" si="0"/>
        <v>131014 昆明市呈贡区龙城街道社区卫生服务中心</v>
      </c>
      <c r="C12" s="189" t="s">
        <v>216</v>
      </c>
      <c r="D12" s="188" t="s">
        <v>217</v>
      </c>
      <c r="E12" s="188" t="s">
        <v>178</v>
      </c>
      <c r="F12" s="188" t="s">
        <v>115</v>
      </c>
      <c r="G12" s="188" t="s">
        <v>218</v>
      </c>
      <c r="H12" s="190" t="s">
        <v>219</v>
      </c>
      <c r="I12" s="179">
        <v>367236</v>
      </c>
      <c r="J12" s="179">
        <v>367236</v>
      </c>
      <c r="K12" s="177"/>
      <c r="L12" s="177"/>
      <c r="M12" s="179">
        <v>367236</v>
      </c>
      <c r="N12" s="177"/>
      <c r="O12" s="177"/>
      <c r="P12" s="177"/>
      <c r="Q12" s="177"/>
      <c r="R12" s="177"/>
      <c r="S12" s="177"/>
      <c r="T12" s="177"/>
      <c r="U12" s="177"/>
      <c r="V12" s="177"/>
      <c r="W12" s="177"/>
      <c r="X12" s="177"/>
    </row>
    <row r="13" customHeight="1" spans="1:24">
      <c r="A13" s="187" t="s">
        <v>207</v>
      </c>
      <c r="B13" s="188" t="str">
        <f t="shared" si="0"/>
        <v>131014 昆明市呈贡区龙城街道社区卫生服务中心</v>
      </c>
      <c r="C13" s="189" t="s">
        <v>216</v>
      </c>
      <c r="D13" s="188" t="s">
        <v>217</v>
      </c>
      <c r="E13" s="188" t="s">
        <v>178</v>
      </c>
      <c r="F13" s="188" t="s">
        <v>115</v>
      </c>
      <c r="G13" s="188" t="s">
        <v>214</v>
      </c>
      <c r="H13" s="190" t="s">
        <v>215</v>
      </c>
      <c r="I13" s="179">
        <v>3120</v>
      </c>
      <c r="J13" s="179">
        <v>3120</v>
      </c>
      <c r="K13" s="177"/>
      <c r="L13" s="177"/>
      <c r="M13" s="179">
        <v>3120</v>
      </c>
      <c r="N13" s="177"/>
      <c r="O13" s="177"/>
      <c r="P13" s="177"/>
      <c r="Q13" s="177"/>
      <c r="R13" s="177"/>
      <c r="S13" s="177"/>
      <c r="T13" s="177"/>
      <c r="U13" s="177"/>
      <c r="V13" s="177"/>
      <c r="W13" s="177"/>
      <c r="X13" s="177"/>
    </row>
    <row r="14" customHeight="1" spans="1:24">
      <c r="A14" s="187" t="s">
        <v>207</v>
      </c>
      <c r="B14" s="188" t="str">
        <f t="shared" si="0"/>
        <v>131014 昆明市呈贡区龙城街道社区卫生服务中心</v>
      </c>
      <c r="C14" s="189" t="s">
        <v>216</v>
      </c>
      <c r="D14" s="188" t="s">
        <v>217</v>
      </c>
      <c r="E14" s="188" t="s">
        <v>178</v>
      </c>
      <c r="F14" s="188" t="s">
        <v>115</v>
      </c>
      <c r="G14" s="188" t="s">
        <v>210</v>
      </c>
      <c r="H14" s="190" t="s">
        <v>211</v>
      </c>
      <c r="I14" s="179">
        <v>48000</v>
      </c>
      <c r="J14" s="179">
        <v>48000</v>
      </c>
      <c r="K14" s="177"/>
      <c r="L14" s="177"/>
      <c r="M14" s="179">
        <v>48000</v>
      </c>
      <c r="N14" s="177"/>
      <c r="O14" s="177"/>
      <c r="P14" s="177"/>
      <c r="Q14" s="177"/>
      <c r="R14" s="177"/>
      <c r="S14" s="177"/>
      <c r="T14" s="177"/>
      <c r="U14" s="177"/>
      <c r="V14" s="177"/>
      <c r="W14" s="177"/>
      <c r="X14" s="177"/>
    </row>
    <row r="15" customHeight="1" spans="1:24">
      <c r="A15" s="187" t="s">
        <v>207</v>
      </c>
      <c r="B15" s="188" t="str">
        <f t="shared" si="0"/>
        <v>131014 昆明市呈贡区龙城街道社区卫生服务中心</v>
      </c>
      <c r="C15" s="189" t="s">
        <v>216</v>
      </c>
      <c r="D15" s="188" t="s">
        <v>217</v>
      </c>
      <c r="E15" s="188" t="s">
        <v>178</v>
      </c>
      <c r="F15" s="188" t="s">
        <v>115</v>
      </c>
      <c r="G15" s="188" t="s">
        <v>220</v>
      </c>
      <c r="H15" s="190" t="s">
        <v>221</v>
      </c>
      <c r="I15" s="179">
        <v>207360</v>
      </c>
      <c r="J15" s="179">
        <v>207360</v>
      </c>
      <c r="K15" s="177"/>
      <c r="L15" s="177"/>
      <c r="M15" s="179">
        <v>207360</v>
      </c>
      <c r="N15" s="177"/>
      <c r="O15" s="177"/>
      <c r="P15" s="177"/>
      <c r="Q15" s="177"/>
      <c r="R15" s="177"/>
      <c r="S15" s="177"/>
      <c r="T15" s="177"/>
      <c r="U15" s="177"/>
      <c r="V15" s="177"/>
      <c r="W15" s="177"/>
      <c r="X15" s="177"/>
    </row>
    <row r="16" customHeight="1" spans="1:24">
      <c r="A16" s="187" t="s">
        <v>207</v>
      </c>
      <c r="B16" s="188" t="str">
        <f t="shared" si="0"/>
        <v>131014 昆明市呈贡区龙城街道社区卫生服务中心</v>
      </c>
      <c r="C16" s="189" t="s">
        <v>216</v>
      </c>
      <c r="D16" s="188" t="s">
        <v>217</v>
      </c>
      <c r="E16" s="188" t="s">
        <v>178</v>
      </c>
      <c r="F16" s="188" t="s">
        <v>115</v>
      </c>
      <c r="G16" s="188" t="s">
        <v>220</v>
      </c>
      <c r="H16" s="190" t="s">
        <v>221</v>
      </c>
      <c r="I16" s="179">
        <v>547764</v>
      </c>
      <c r="J16" s="179">
        <v>547764</v>
      </c>
      <c r="K16" s="177"/>
      <c r="L16" s="177"/>
      <c r="M16" s="179">
        <v>547764</v>
      </c>
      <c r="N16" s="177"/>
      <c r="O16" s="177"/>
      <c r="P16" s="177"/>
      <c r="Q16" s="177"/>
      <c r="R16" s="177"/>
      <c r="S16" s="177"/>
      <c r="T16" s="177"/>
      <c r="U16" s="177"/>
      <c r="V16" s="177"/>
      <c r="W16" s="177"/>
      <c r="X16" s="177"/>
    </row>
    <row r="17" customHeight="1" spans="1:24">
      <c r="A17" s="187" t="s">
        <v>207</v>
      </c>
      <c r="B17" s="188" t="str">
        <f t="shared" si="0"/>
        <v>131014 昆明市呈贡区龙城街道社区卫生服务中心</v>
      </c>
      <c r="C17" s="189" t="s">
        <v>222</v>
      </c>
      <c r="D17" s="188" t="s">
        <v>223</v>
      </c>
      <c r="E17" s="188" t="s">
        <v>105</v>
      </c>
      <c r="F17" s="188" t="s">
        <v>106</v>
      </c>
      <c r="G17" s="188" t="s">
        <v>224</v>
      </c>
      <c r="H17" s="190" t="s">
        <v>225</v>
      </c>
      <c r="I17" s="179">
        <v>241440</v>
      </c>
      <c r="J17" s="179">
        <v>241440</v>
      </c>
      <c r="K17" s="177"/>
      <c r="L17" s="177"/>
      <c r="M17" s="179">
        <v>241440</v>
      </c>
      <c r="N17" s="177"/>
      <c r="O17" s="177"/>
      <c r="P17" s="177"/>
      <c r="Q17" s="177"/>
      <c r="R17" s="177"/>
      <c r="S17" s="177"/>
      <c r="T17" s="177"/>
      <c r="U17" s="177"/>
      <c r="V17" s="177"/>
      <c r="W17" s="177"/>
      <c r="X17" s="177"/>
    </row>
    <row r="18" customHeight="1" spans="1:24">
      <c r="A18" s="187" t="s">
        <v>207</v>
      </c>
      <c r="B18" s="188" t="str">
        <f t="shared" si="0"/>
        <v>131014 昆明市呈贡区龙城街道社区卫生服务中心</v>
      </c>
      <c r="C18" s="189" t="s">
        <v>222</v>
      </c>
      <c r="D18" s="188" t="s">
        <v>223</v>
      </c>
      <c r="E18" s="188" t="s">
        <v>178</v>
      </c>
      <c r="F18" s="188" t="s">
        <v>115</v>
      </c>
      <c r="G18" s="188" t="s">
        <v>226</v>
      </c>
      <c r="H18" s="190" t="s">
        <v>227</v>
      </c>
      <c r="I18" s="179">
        <v>10800</v>
      </c>
      <c r="J18" s="179">
        <v>10800</v>
      </c>
      <c r="K18" s="177"/>
      <c r="L18" s="177"/>
      <c r="M18" s="179">
        <v>10800</v>
      </c>
      <c r="N18" s="177"/>
      <c r="O18" s="177"/>
      <c r="P18" s="177"/>
      <c r="Q18" s="177"/>
      <c r="R18" s="177"/>
      <c r="S18" s="177"/>
      <c r="T18" s="177"/>
      <c r="U18" s="177"/>
      <c r="V18" s="177"/>
      <c r="W18" s="177"/>
      <c r="X18" s="177"/>
    </row>
    <row r="19" customHeight="1" spans="1:24">
      <c r="A19" s="187" t="s">
        <v>207</v>
      </c>
      <c r="B19" s="188" t="str">
        <f t="shared" si="0"/>
        <v>131014 昆明市呈贡区龙城街道社区卫生服务中心</v>
      </c>
      <c r="C19" s="189" t="s">
        <v>222</v>
      </c>
      <c r="D19" s="188" t="s">
        <v>223</v>
      </c>
      <c r="E19" s="188" t="s">
        <v>124</v>
      </c>
      <c r="F19" s="188" t="s">
        <v>125</v>
      </c>
      <c r="G19" s="188" t="s">
        <v>228</v>
      </c>
      <c r="H19" s="190" t="s">
        <v>229</v>
      </c>
      <c r="I19" s="179">
        <v>119160</v>
      </c>
      <c r="J19" s="179">
        <v>119160</v>
      </c>
      <c r="K19" s="177"/>
      <c r="L19" s="177"/>
      <c r="M19" s="179">
        <v>119160</v>
      </c>
      <c r="N19" s="177"/>
      <c r="O19" s="177"/>
      <c r="P19" s="177"/>
      <c r="Q19" s="177"/>
      <c r="R19" s="177"/>
      <c r="S19" s="177"/>
      <c r="T19" s="177"/>
      <c r="U19" s="177"/>
      <c r="V19" s="177"/>
      <c r="W19" s="177"/>
      <c r="X19" s="177"/>
    </row>
    <row r="20" customHeight="1" spans="1:24">
      <c r="A20" s="187" t="s">
        <v>207</v>
      </c>
      <c r="B20" s="188" t="str">
        <f t="shared" si="0"/>
        <v>131014 昆明市呈贡区龙城街道社区卫生服务中心</v>
      </c>
      <c r="C20" s="189" t="s">
        <v>222</v>
      </c>
      <c r="D20" s="188" t="s">
        <v>223</v>
      </c>
      <c r="E20" s="188" t="s">
        <v>126</v>
      </c>
      <c r="F20" s="188" t="s">
        <v>127</v>
      </c>
      <c r="G20" s="188" t="s">
        <v>230</v>
      </c>
      <c r="H20" s="190" t="s">
        <v>231</v>
      </c>
      <c r="I20" s="179">
        <v>76800</v>
      </c>
      <c r="J20" s="179">
        <v>76800</v>
      </c>
      <c r="K20" s="177"/>
      <c r="L20" s="177"/>
      <c r="M20" s="179">
        <v>76800</v>
      </c>
      <c r="N20" s="177"/>
      <c r="O20" s="177"/>
      <c r="P20" s="177"/>
      <c r="Q20" s="177"/>
      <c r="R20" s="177"/>
      <c r="S20" s="177"/>
      <c r="T20" s="177"/>
      <c r="U20" s="177"/>
      <c r="V20" s="177"/>
      <c r="W20" s="177"/>
      <c r="X20" s="177"/>
    </row>
    <row r="21" customHeight="1" spans="1:24">
      <c r="A21" s="187" t="s">
        <v>207</v>
      </c>
      <c r="B21" s="188" t="str">
        <f t="shared" si="0"/>
        <v>131014 昆明市呈贡区龙城街道社区卫生服务中心</v>
      </c>
      <c r="C21" s="189" t="s">
        <v>222</v>
      </c>
      <c r="D21" s="188" t="s">
        <v>223</v>
      </c>
      <c r="E21" s="188" t="s">
        <v>128</v>
      </c>
      <c r="F21" s="188" t="s">
        <v>129</v>
      </c>
      <c r="G21" s="188" t="s">
        <v>226</v>
      </c>
      <c r="H21" s="190" t="s">
        <v>227</v>
      </c>
      <c r="I21" s="179">
        <v>6204</v>
      </c>
      <c r="J21" s="179">
        <v>6204</v>
      </c>
      <c r="K21" s="177"/>
      <c r="L21" s="177"/>
      <c r="M21" s="179">
        <v>6204</v>
      </c>
      <c r="N21" s="177"/>
      <c r="O21" s="177"/>
      <c r="P21" s="177"/>
      <c r="Q21" s="177"/>
      <c r="R21" s="177"/>
      <c r="S21" s="177"/>
      <c r="T21" s="177"/>
      <c r="U21" s="177"/>
      <c r="V21" s="177"/>
      <c r="W21" s="177"/>
      <c r="X21" s="177"/>
    </row>
    <row r="22" customHeight="1" spans="1:24">
      <c r="A22" s="187" t="s">
        <v>207</v>
      </c>
      <c r="B22" s="188" t="str">
        <f t="shared" si="0"/>
        <v>131014 昆明市呈贡区龙城街道社区卫生服务中心</v>
      </c>
      <c r="C22" s="189" t="s">
        <v>222</v>
      </c>
      <c r="D22" s="188" t="s">
        <v>223</v>
      </c>
      <c r="E22" s="188" t="s">
        <v>128</v>
      </c>
      <c r="F22" s="188" t="s">
        <v>129</v>
      </c>
      <c r="G22" s="188" t="s">
        <v>226</v>
      </c>
      <c r="H22" s="190" t="s">
        <v>227</v>
      </c>
      <c r="I22" s="179">
        <v>5616</v>
      </c>
      <c r="J22" s="179">
        <v>5616</v>
      </c>
      <c r="K22" s="177"/>
      <c r="L22" s="177"/>
      <c r="M22" s="179">
        <v>5616</v>
      </c>
      <c r="N22" s="177"/>
      <c r="O22" s="177"/>
      <c r="P22" s="177"/>
      <c r="Q22" s="177"/>
      <c r="R22" s="177"/>
      <c r="S22" s="177"/>
      <c r="T22" s="177"/>
      <c r="U22" s="177"/>
      <c r="V22" s="177"/>
      <c r="W22" s="177"/>
      <c r="X22" s="177"/>
    </row>
    <row r="23" customHeight="1" spans="1:24">
      <c r="A23" s="187" t="s">
        <v>207</v>
      </c>
      <c r="B23" s="188" t="str">
        <f t="shared" si="0"/>
        <v>131014 昆明市呈贡区龙城街道社区卫生服务中心</v>
      </c>
      <c r="C23" s="189" t="s">
        <v>232</v>
      </c>
      <c r="D23" s="188" t="s">
        <v>135</v>
      </c>
      <c r="E23" s="188" t="s">
        <v>134</v>
      </c>
      <c r="F23" s="188" t="s">
        <v>135</v>
      </c>
      <c r="G23" s="188" t="s">
        <v>233</v>
      </c>
      <c r="H23" s="190" t="s">
        <v>135</v>
      </c>
      <c r="I23" s="179">
        <v>179386</v>
      </c>
      <c r="J23" s="179">
        <v>179386</v>
      </c>
      <c r="K23" s="177"/>
      <c r="L23" s="177"/>
      <c r="M23" s="179">
        <v>179386</v>
      </c>
      <c r="N23" s="177"/>
      <c r="O23" s="177"/>
      <c r="P23" s="177"/>
      <c r="Q23" s="177"/>
      <c r="R23" s="177"/>
      <c r="S23" s="177"/>
      <c r="T23" s="177"/>
      <c r="U23" s="177"/>
      <c r="V23" s="177"/>
      <c r="W23" s="177"/>
      <c r="X23" s="177"/>
    </row>
    <row r="24" customHeight="1" spans="1:24">
      <c r="A24" s="187" t="s">
        <v>207</v>
      </c>
      <c r="B24" s="188" t="str">
        <f t="shared" si="0"/>
        <v>131014 昆明市呈贡区龙城街道社区卫生服务中心</v>
      </c>
      <c r="C24" s="189" t="s">
        <v>234</v>
      </c>
      <c r="D24" s="188" t="s">
        <v>235</v>
      </c>
      <c r="E24" s="188" t="s">
        <v>178</v>
      </c>
      <c r="F24" s="188" t="s">
        <v>115</v>
      </c>
      <c r="G24" s="188" t="s">
        <v>236</v>
      </c>
      <c r="H24" s="190" t="s">
        <v>237</v>
      </c>
      <c r="I24" s="179">
        <v>3600</v>
      </c>
      <c r="J24" s="179">
        <v>3600</v>
      </c>
      <c r="K24" s="177"/>
      <c r="L24" s="177"/>
      <c r="M24" s="179">
        <v>3600</v>
      </c>
      <c r="N24" s="177"/>
      <c r="O24" s="177"/>
      <c r="P24" s="177"/>
      <c r="Q24" s="177"/>
      <c r="R24" s="177"/>
      <c r="S24" s="177"/>
      <c r="T24" s="177"/>
      <c r="U24" s="177"/>
      <c r="V24" s="177"/>
      <c r="W24" s="177"/>
      <c r="X24" s="177"/>
    </row>
    <row r="25" customHeight="1" spans="1:24">
      <c r="A25" s="187" t="s">
        <v>207</v>
      </c>
      <c r="B25" s="188" t="str">
        <f t="shared" si="0"/>
        <v>131014 昆明市呈贡区龙城街道社区卫生服务中心</v>
      </c>
      <c r="C25" s="189" t="s">
        <v>234</v>
      </c>
      <c r="D25" s="188" t="s">
        <v>235</v>
      </c>
      <c r="E25" s="188" t="s">
        <v>178</v>
      </c>
      <c r="F25" s="188" t="s">
        <v>115</v>
      </c>
      <c r="G25" s="188" t="s">
        <v>236</v>
      </c>
      <c r="H25" s="190" t="s">
        <v>237</v>
      </c>
      <c r="I25" s="179">
        <v>856320</v>
      </c>
      <c r="J25" s="179">
        <v>856320</v>
      </c>
      <c r="K25" s="177"/>
      <c r="L25" s="177"/>
      <c r="M25" s="179">
        <v>856320</v>
      </c>
      <c r="N25" s="177"/>
      <c r="O25" s="177"/>
      <c r="P25" s="177"/>
      <c r="Q25" s="177"/>
      <c r="R25" s="177"/>
      <c r="S25" s="177"/>
      <c r="T25" s="177"/>
      <c r="U25" s="177"/>
      <c r="V25" s="177"/>
      <c r="W25" s="177"/>
      <c r="X25" s="177"/>
    </row>
    <row r="26" customHeight="1" spans="1:24">
      <c r="A26" s="187" t="s">
        <v>207</v>
      </c>
      <c r="B26" s="188" t="str">
        <f t="shared" si="0"/>
        <v>131014 昆明市呈贡区龙城街道社区卫生服务中心</v>
      </c>
      <c r="C26" s="189" t="s">
        <v>234</v>
      </c>
      <c r="D26" s="188" t="s">
        <v>235</v>
      </c>
      <c r="E26" s="188" t="s">
        <v>178</v>
      </c>
      <c r="F26" s="188" t="s">
        <v>115</v>
      </c>
      <c r="G26" s="188" t="s">
        <v>236</v>
      </c>
      <c r="H26" s="190" t="s">
        <v>237</v>
      </c>
      <c r="I26" s="179">
        <v>72000</v>
      </c>
      <c r="J26" s="179">
        <v>72000</v>
      </c>
      <c r="K26" s="177"/>
      <c r="L26" s="177"/>
      <c r="M26" s="179">
        <v>72000</v>
      </c>
      <c r="N26" s="177"/>
      <c r="O26" s="177"/>
      <c r="P26" s="177"/>
      <c r="Q26" s="177"/>
      <c r="R26" s="177"/>
      <c r="S26" s="177"/>
      <c r="T26" s="177"/>
      <c r="U26" s="177"/>
      <c r="V26" s="177"/>
      <c r="W26" s="177"/>
      <c r="X26" s="177"/>
    </row>
    <row r="27" customHeight="1" spans="1:24">
      <c r="A27" s="187" t="s">
        <v>207</v>
      </c>
      <c r="B27" s="188" t="str">
        <f t="shared" si="0"/>
        <v>131014 昆明市呈贡区龙城街道社区卫生服务中心</v>
      </c>
      <c r="C27" s="189" t="s">
        <v>234</v>
      </c>
      <c r="D27" s="188" t="s">
        <v>235</v>
      </c>
      <c r="E27" s="188" t="s">
        <v>178</v>
      </c>
      <c r="F27" s="188" t="s">
        <v>115</v>
      </c>
      <c r="G27" s="188" t="s">
        <v>236</v>
      </c>
      <c r="H27" s="190" t="s">
        <v>237</v>
      </c>
      <c r="I27" s="179">
        <v>12400</v>
      </c>
      <c r="J27" s="179">
        <v>12400</v>
      </c>
      <c r="K27" s="177"/>
      <c r="L27" s="177"/>
      <c r="M27" s="179">
        <v>12400</v>
      </c>
      <c r="N27" s="177"/>
      <c r="O27" s="177"/>
      <c r="P27" s="177"/>
      <c r="Q27" s="177"/>
      <c r="R27" s="177"/>
      <c r="S27" s="177"/>
      <c r="T27" s="177"/>
      <c r="U27" s="177"/>
      <c r="V27" s="177"/>
      <c r="W27" s="177"/>
      <c r="X27" s="177"/>
    </row>
    <row r="28" customHeight="1" spans="1:24">
      <c r="A28" s="187" t="s">
        <v>207</v>
      </c>
      <c r="B28" s="188" t="str">
        <f t="shared" si="0"/>
        <v>131014 昆明市呈贡区龙城街道社区卫生服务中心</v>
      </c>
      <c r="C28" s="189" t="s">
        <v>238</v>
      </c>
      <c r="D28" s="188" t="s">
        <v>239</v>
      </c>
      <c r="E28" s="188" t="s">
        <v>178</v>
      </c>
      <c r="F28" s="188" t="s">
        <v>115</v>
      </c>
      <c r="G28" s="188" t="s">
        <v>240</v>
      </c>
      <c r="H28" s="190" t="s">
        <v>239</v>
      </c>
      <c r="I28" s="179">
        <v>22509.6</v>
      </c>
      <c r="J28" s="179">
        <v>22509.6</v>
      </c>
      <c r="K28" s="177"/>
      <c r="L28" s="177"/>
      <c r="M28" s="179">
        <v>22509.6</v>
      </c>
      <c r="N28" s="177"/>
      <c r="O28" s="177"/>
      <c r="P28" s="177"/>
      <c r="Q28" s="177"/>
      <c r="R28" s="177"/>
      <c r="S28" s="177"/>
      <c r="T28" s="177"/>
      <c r="U28" s="177"/>
      <c r="V28" s="177"/>
      <c r="W28" s="177"/>
      <c r="X28" s="177"/>
    </row>
    <row r="29" customHeight="1" spans="1:24">
      <c r="A29" s="187" t="s">
        <v>207</v>
      </c>
      <c r="B29" s="188" t="str">
        <f t="shared" si="0"/>
        <v>131014 昆明市呈贡区龙城街道社区卫生服务中心</v>
      </c>
      <c r="C29" s="189" t="s">
        <v>238</v>
      </c>
      <c r="D29" s="188" t="s">
        <v>239</v>
      </c>
      <c r="E29" s="188" t="s">
        <v>178</v>
      </c>
      <c r="F29" s="188" t="s">
        <v>115</v>
      </c>
      <c r="G29" s="188" t="s">
        <v>240</v>
      </c>
      <c r="H29" s="190" t="s">
        <v>239</v>
      </c>
      <c r="I29" s="179">
        <v>1440</v>
      </c>
      <c r="J29" s="179">
        <v>1440</v>
      </c>
      <c r="K29" s="177"/>
      <c r="L29" s="177"/>
      <c r="M29" s="179">
        <v>1440</v>
      </c>
      <c r="N29" s="177"/>
      <c r="O29" s="177"/>
      <c r="P29" s="177"/>
      <c r="Q29" s="177"/>
      <c r="R29" s="177"/>
      <c r="S29" s="177"/>
      <c r="T29" s="177"/>
      <c r="U29" s="177"/>
      <c r="V29" s="177"/>
      <c r="W29" s="177"/>
      <c r="X29" s="177"/>
    </row>
    <row r="30" customHeight="1" spans="1:24">
      <c r="A30" s="187" t="s">
        <v>207</v>
      </c>
      <c r="B30" s="188" t="str">
        <f t="shared" si="0"/>
        <v>131014 昆明市呈贡区龙城街道社区卫生服务中心</v>
      </c>
      <c r="C30" s="189" t="s">
        <v>241</v>
      </c>
      <c r="D30" s="188" t="s">
        <v>242</v>
      </c>
      <c r="E30" s="188" t="s">
        <v>99</v>
      </c>
      <c r="F30" s="188" t="s">
        <v>100</v>
      </c>
      <c r="G30" s="188" t="s">
        <v>243</v>
      </c>
      <c r="H30" s="190" t="s">
        <v>244</v>
      </c>
      <c r="I30" s="179">
        <v>3600</v>
      </c>
      <c r="J30" s="179">
        <v>3600</v>
      </c>
      <c r="K30" s="177"/>
      <c r="L30" s="177"/>
      <c r="M30" s="179">
        <v>3600</v>
      </c>
      <c r="N30" s="177"/>
      <c r="O30" s="177"/>
      <c r="P30" s="177"/>
      <c r="Q30" s="177"/>
      <c r="R30" s="177"/>
      <c r="S30" s="177"/>
      <c r="T30" s="177"/>
      <c r="U30" s="177"/>
      <c r="V30" s="177"/>
      <c r="W30" s="177"/>
      <c r="X30" s="177"/>
    </row>
    <row r="31" customHeight="1" spans="1:24">
      <c r="A31" s="187" t="s">
        <v>207</v>
      </c>
      <c r="B31" s="188" t="str">
        <f t="shared" si="0"/>
        <v>131014 昆明市呈贡区龙城街道社区卫生服务中心</v>
      </c>
      <c r="C31" s="189" t="s">
        <v>241</v>
      </c>
      <c r="D31" s="188" t="s">
        <v>242</v>
      </c>
      <c r="E31" s="188" t="s">
        <v>178</v>
      </c>
      <c r="F31" s="188" t="s">
        <v>115</v>
      </c>
      <c r="G31" s="188" t="s">
        <v>245</v>
      </c>
      <c r="H31" s="190" t="s">
        <v>246</v>
      </c>
      <c r="I31" s="179">
        <v>34188</v>
      </c>
      <c r="J31" s="179">
        <v>34188</v>
      </c>
      <c r="K31" s="177"/>
      <c r="L31" s="177"/>
      <c r="M31" s="179">
        <v>34188</v>
      </c>
      <c r="N31" s="177"/>
      <c r="O31" s="177"/>
      <c r="P31" s="177"/>
      <c r="Q31" s="177"/>
      <c r="R31" s="177"/>
      <c r="S31" s="177"/>
      <c r="T31" s="177"/>
      <c r="U31" s="177"/>
      <c r="V31" s="177"/>
      <c r="W31" s="177"/>
      <c r="X31" s="177"/>
    </row>
    <row r="32" customHeight="1" spans="1:24">
      <c r="A32" s="187" t="s">
        <v>207</v>
      </c>
      <c r="B32" s="188" t="str">
        <f t="shared" si="0"/>
        <v>131014 昆明市呈贡区龙城街道社区卫生服务中心</v>
      </c>
      <c r="C32" s="189" t="s">
        <v>241</v>
      </c>
      <c r="D32" s="188" t="s">
        <v>242</v>
      </c>
      <c r="E32" s="188" t="s">
        <v>178</v>
      </c>
      <c r="F32" s="188" t="s">
        <v>115</v>
      </c>
      <c r="G32" s="188" t="s">
        <v>247</v>
      </c>
      <c r="H32" s="190" t="s">
        <v>248</v>
      </c>
      <c r="I32" s="179">
        <v>4404</v>
      </c>
      <c r="J32" s="179">
        <v>4404</v>
      </c>
      <c r="K32" s="177"/>
      <c r="L32" s="177"/>
      <c r="M32" s="179">
        <v>4404</v>
      </c>
      <c r="N32" s="177"/>
      <c r="O32" s="177"/>
      <c r="P32" s="177"/>
      <c r="Q32" s="177"/>
      <c r="R32" s="177"/>
      <c r="S32" s="177"/>
      <c r="T32" s="177"/>
      <c r="U32" s="177"/>
      <c r="V32" s="177"/>
      <c r="W32" s="177"/>
      <c r="X32" s="177"/>
    </row>
    <row r="33" customHeight="1" spans="1:24">
      <c r="A33" s="187" t="s">
        <v>207</v>
      </c>
      <c r="B33" s="188" t="str">
        <f t="shared" si="0"/>
        <v>131014 昆明市呈贡区龙城街道社区卫生服务中心</v>
      </c>
      <c r="C33" s="189" t="s">
        <v>241</v>
      </c>
      <c r="D33" s="188" t="s">
        <v>242</v>
      </c>
      <c r="E33" s="188" t="s">
        <v>178</v>
      </c>
      <c r="F33" s="188" t="s">
        <v>115</v>
      </c>
      <c r="G33" s="188" t="s">
        <v>249</v>
      </c>
      <c r="H33" s="190" t="s">
        <v>250</v>
      </c>
      <c r="I33" s="179">
        <v>6804</v>
      </c>
      <c r="J33" s="179">
        <v>6804</v>
      </c>
      <c r="K33" s="177"/>
      <c r="L33" s="177"/>
      <c r="M33" s="179">
        <v>6804</v>
      </c>
      <c r="N33" s="177"/>
      <c r="O33" s="177"/>
      <c r="P33" s="177"/>
      <c r="Q33" s="177"/>
      <c r="R33" s="177"/>
      <c r="S33" s="177"/>
      <c r="T33" s="177"/>
      <c r="U33" s="177"/>
      <c r="V33" s="177"/>
      <c r="W33" s="177"/>
      <c r="X33" s="177"/>
    </row>
    <row r="34" customHeight="1" spans="1:24">
      <c r="A34" s="187" t="s">
        <v>207</v>
      </c>
      <c r="B34" s="188" t="str">
        <f t="shared" si="0"/>
        <v>131014 昆明市呈贡区龙城街道社区卫生服务中心</v>
      </c>
      <c r="C34" s="189" t="s">
        <v>241</v>
      </c>
      <c r="D34" s="188" t="s">
        <v>242</v>
      </c>
      <c r="E34" s="188" t="s">
        <v>178</v>
      </c>
      <c r="F34" s="188" t="s">
        <v>115</v>
      </c>
      <c r="G34" s="188" t="s">
        <v>251</v>
      </c>
      <c r="H34" s="190" t="s">
        <v>252</v>
      </c>
      <c r="I34" s="179">
        <v>6000</v>
      </c>
      <c r="J34" s="179">
        <v>6000</v>
      </c>
      <c r="K34" s="177"/>
      <c r="L34" s="177"/>
      <c r="M34" s="179">
        <v>6000</v>
      </c>
      <c r="N34" s="177"/>
      <c r="O34" s="177"/>
      <c r="P34" s="177"/>
      <c r="Q34" s="177"/>
      <c r="R34" s="177"/>
      <c r="S34" s="177"/>
      <c r="T34" s="177"/>
      <c r="U34" s="177"/>
      <c r="V34" s="177"/>
      <c r="W34" s="177"/>
      <c r="X34" s="177"/>
    </row>
    <row r="35" customHeight="1" spans="1:24">
      <c r="A35" s="187" t="s">
        <v>207</v>
      </c>
      <c r="B35" s="188" t="str">
        <f t="shared" si="0"/>
        <v>131014 昆明市呈贡区龙城街道社区卫生服务中心</v>
      </c>
      <c r="C35" s="189" t="s">
        <v>241</v>
      </c>
      <c r="D35" s="188" t="s">
        <v>242</v>
      </c>
      <c r="E35" s="188" t="s">
        <v>178</v>
      </c>
      <c r="F35" s="188" t="s">
        <v>115</v>
      </c>
      <c r="G35" s="188" t="s">
        <v>253</v>
      </c>
      <c r="H35" s="190" t="s">
        <v>254</v>
      </c>
      <c r="I35" s="179">
        <v>7200</v>
      </c>
      <c r="J35" s="179">
        <v>7200</v>
      </c>
      <c r="K35" s="177"/>
      <c r="L35" s="177"/>
      <c r="M35" s="179">
        <v>7200</v>
      </c>
      <c r="N35" s="177"/>
      <c r="O35" s="177"/>
      <c r="P35" s="177"/>
      <c r="Q35" s="177"/>
      <c r="R35" s="177"/>
      <c r="S35" s="177"/>
      <c r="T35" s="177"/>
      <c r="U35" s="177"/>
      <c r="V35" s="177"/>
      <c r="W35" s="177"/>
      <c r="X35" s="177"/>
    </row>
    <row r="36" customHeight="1" spans="1:24">
      <c r="A36" s="187" t="s">
        <v>207</v>
      </c>
      <c r="B36" s="188" t="str">
        <f t="shared" si="0"/>
        <v>131014 昆明市呈贡区龙城街道社区卫生服务中心</v>
      </c>
      <c r="C36" s="189" t="s">
        <v>241</v>
      </c>
      <c r="D36" s="188" t="s">
        <v>242</v>
      </c>
      <c r="E36" s="188" t="s">
        <v>178</v>
      </c>
      <c r="F36" s="188" t="s">
        <v>115</v>
      </c>
      <c r="G36" s="188" t="s">
        <v>255</v>
      </c>
      <c r="H36" s="190" t="s">
        <v>256</v>
      </c>
      <c r="I36" s="179">
        <v>7200</v>
      </c>
      <c r="J36" s="179">
        <v>7200</v>
      </c>
      <c r="K36" s="177"/>
      <c r="L36" s="177"/>
      <c r="M36" s="179">
        <v>7200</v>
      </c>
      <c r="N36" s="177"/>
      <c r="O36" s="177"/>
      <c r="P36" s="177"/>
      <c r="Q36" s="177"/>
      <c r="R36" s="177"/>
      <c r="S36" s="177"/>
      <c r="T36" s="177"/>
      <c r="U36" s="177"/>
      <c r="V36" s="177"/>
      <c r="W36" s="177"/>
      <c r="X36" s="177"/>
    </row>
    <row r="37" customHeight="1" spans="1:24">
      <c r="A37" s="187" t="s">
        <v>207</v>
      </c>
      <c r="B37" s="188" t="str">
        <f t="shared" si="0"/>
        <v>131014 昆明市呈贡区龙城街道社区卫生服务中心</v>
      </c>
      <c r="C37" s="189" t="s">
        <v>241</v>
      </c>
      <c r="D37" s="188" t="s">
        <v>242</v>
      </c>
      <c r="E37" s="188" t="s">
        <v>178</v>
      </c>
      <c r="F37" s="188" t="s">
        <v>115</v>
      </c>
      <c r="G37" s="188" t="s">
        <v>257</v>
      </c>
      <c r="H37" s="190" t="s">
        <v>258</v>
      </c>
      <c r="I37" s="179">
        <v>12000</v>
      </c>
      <c r="J37" s="179">
        <v>12000</v>
      </c>
      <c r="K37" s="177"/>
      <c r="L37" s="177"/>
      <c r="M37" s="179">
        <v>12000</v>
      </c>
      <c r="N37" s="177"/>
      <c r="O37" s="177"/>
      <c r="P37" s="177"/>
      <c r="Q37" s="177"/>
      <c r="R37" s="177"/>
      <c r="S37" s="177"/>
      <c r="T37" s="177"/>
      <c r="U37" s="177"/>
      <c r="V37" s="177"/>
      <c r="W37" s="177"/>
      <c r="X37" s="177"/>
    </row>
    <row r="38" customHeight="1" spans="1:24">
      <c r="A38" s="187" t="s">
        <v>207</v>
      </c>
      <c r="B38" s="188" t="str">
        <f t="shared" si="0"/>
        <v>131014 昆明市呈贡区龙城街道社区卫生服务中心</v>
      </c>
      <c r="C38" s="189" t="s">
        <v>241</v>
      </c>
      <c r="D38" s="188" t="s">
        <v>242</v>
      </c>
      <c r="E38" s="188" t="s">
        <v>178</v>
      </c>
      <c r="F38" s="188" t="s">
        <v>115</v>
      </c>
      <c r="G38" s="188" t="s">
        <v>259</v>
      </c>
      <c r="H38" s="190" t="s">
        <v>260</v>
      </c>
      <c r="I38" s="179">
        <v>36000</v>
      </c>
      <c r="J38" s="179">
        <v>36000</v>
      </c>
      <c r="K38" s="177"/>
      <c r="L38" s="177"/>
      <c r="M38" s="179">
        <v>36000</v>
      </c>
      <c r="N38" s="177"/>
      <c r="O38" s="177"/>
      <c r="P38" s="177"/>
      <c r="Q38" s="177"/>
      <c r="R38" s="177"/>
      <c r="S38" s="177"/>
      <c r="T38" s="177"/>
      <c r="U38" s="177"/>
      <c r="V38" s="177"/>
      <c r="W38" s="177"/>
      <c r="X38" s="177"/>
    </row>
    <row r="39" customHeight="1" spans="1:24">
      <c r="A39" s="187" t="s">
        <v>207</v>
      </c>
      <c r="B39" s="188" t="str">
        <f t="shared" si="0"/>
        <v>131014 昆明市呈贡区龙城街道社区卫生服务中心</v>
      </c>
      <c r="C39" s="189" t="s">
        <v>261</v>
      </c>
      <c r="D39" s="188" t="s">
        <v>262</v>
      </c>
      <c r="E39" s="188" t="s">
        <v>178</v>
      </c>
      <c r="F39" s="188" t="s">
        <v>115</v>
      </c>
      <c r="G39" s="188" t="s">
        <v>245</v>
      </c>
      <c r="H39" s="190" t="s">
        <v>246</v>
      </c>
      <c r="I39" s="179">
        <v>720</v>
      </c>
      <c r="J39" s="179">
        <v>720</v>
      </c>
      <c r="K39" s="177"/>
      <c r="L39" s="177"/>
      <c r="M39" s="179">
        <v>720</v>
      </c>
      <c r="N39" s="177"/>
      <c r="O39" s="177"/>
      <c r="P39" s="177"/>
      <c r="Q39" s="177"/>
      <c r="R39" s="177"/>
      <c r="S39" s="177"/>
      <c r="T39" s="177"/>
      <c r="U39" s="177"/>
      <c r="V39" s="177"/>
      <c r="W39" s="177"/>
      <c r="X39" s="177"/>
    </row>
    <row r="40" customHeight="1" spans="1:24">
      <c r="A40" s="187" t="s">
        <v>207</v>
      </c>
      <c r="B40" s="188" t="str">
        <f t="shared" si="0"/>
        <v>131014 昆明市呈贡区龙城街道社区卫生服务中心</v>
      </c>
      <c r="C40" s="189" t="s">
        <v>261</v>
      </c>
      <c r="D40" s="188" t="s">
        <v>262</v>
      </c>
      <c r="E40" s="188" t="s">
        <v>178</v>
      </c>
      <c r="F40" s="188" t="s">
        <v>115</v>
      </c>
      <c r="G40" s="188" t="s">
        <v>245</v>
      </c>
      <c r="H40" s="190" t="s">
        <v>246</v>
      </c>
      <c r="I40" s="179">
        <v>1000</v>
      </c>
      <c r="J40" s="179">
        <v>1000</v>
      </c>
      <c r="K40" s="177"/>
      <c r="L40" s="177"/>
      <c r="M40" s="179">
        <v>1000</v>
      </c>
      <c r="N40" s="177"/>
      <c r="O40" s="177"/>
      <c r="P40" s="177"/>
      <c r="Q40" s="177"/>
      <c r="R40" s="177"/>
      <c r="S40" s="177"/>
      <c r="T40" s="177"/>
      <c r="U40" s="177"/>
      <c r="V40" s="177"/>
      <c r="W40" s="177"/>
      <c r="X40" s="177"/>
    </row>
    <row r="41" customHeight="1" spans="1:24">
      <c r="A41" s="187" t="s">
        <v>207</v>
      </c>
      <c r="B41" s="188" t="str">
        <f t="shared" si="0"/>
        <v>131014 昆明市呈贡区龙城街道社区卫生服务中心</v>
      </c>
      <c r="C41" s="189" t="s">
        <v>261</v>
      </c>
      <c r="D41" s="188" t="s">
        <v>262</v>
      </c>
      <c r="E41" s="188" t="s">
        <v>178</v>
      </c>
      <c r="F41" s="188" t="s">
        <v>115</v>
      </c>
      <c r="G41" s="188" t="s">
        <v>259</v>
      </c>
      <c r="H41" s="190" t="s">
        <v>260</v>
      </c>
      <c r="I41" s="179">
        <v>2400</v>
      </c>
      <c r="J41" s="179">
        <v>2400</v>
      </c>
      <c r="K41" s="177"/>
      <c r="L41" s="177"/>
      <c r="M41" s="179">
        <v>2400</v>
      </c>
      <c r="N41" s="177"/>
      <c r="O41" s="177"/>
      <c r="P41" s="177"/>
      <c r="Q41" s="177"/>
      <c r="R41" s="177"/>
      <c r="S41" s="177"/>
      <c r="T41" s="177"/>
      <c r="U41" s="177"/>
      <c r="V41" s="177"/>
      <c r="W41" s="177"/>
      <c r="X41" s="177"/>
    </row>
    <row r="42" customHeight="1" spans="1:24">
      <c r="A42" s="191"/>
      <c r="B42" s="192" t="s">
        <v>55</v>
      </c>
      <c r="C42" s="193"/>
      <c r="D42" s="193"/>
      <c r="E42" s="193"/>
      <c r="F42" s="193"/>
      <c r="G42" s="193"/>
      <c r="H42" s="194"/>
      <c r="I42" s="179">
        <v>3415791.6</v>
      </c>
      <c r="J42" s="179">
        <v>3415791.6</v>
      </c>
      <c r="K42" s="177"/>
      <c r="L42" s="177"/>
      <c r="M42" s="179">
        <v>3415791.6</v>
      </c>
      <c r="N42" s="177"/>
      <c r="O42" s="177"/>
      <c r="P42" s="177"/>
      <c r="Q42" s="177"/>
      <c r="R42" s="177"/>
      <c r="S42" s="177"/>
      <c r="T42" s="177"/>
      <c r="U42" s="177"/>
      <c r="V42" s="177"/>
      <c r="W42" s="177"/>
      <c r="X42" s="177"/>
    </row>
  </sheetData>
  <autoFilter xmlns:etc="http://www.wps.cn/officeDocument/2017/etCustomData" ref="C5:D42" etc:filterBottomFollowUsedRange="0">
    <extLst/>
  </autoFilter>
  <mergeCells count="31">
    <mergeCell ref="A3:X3"/>
    <mergeCell ref="A4:H4"/>
    <mergeCell ref="I5:X5"/>
    <mergeCell ref="J6:N6"/>
    <mergeCell ref="O6:Q6"/>
    <mergeCell ref="S6:X6"/>
    <mergeCell ref="B42:H42"/>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4"/>
  <sheetViews>
    <sheetView showZeros="0" workbookViewId="0">
      <pane ySplit="1" topLeftCell="A2" activePane="bottomLeft" state="frozen"/>
      <selection/>
      <selection pane="bottomLeft" activeCell="Y19" sqref="Y19"/>
    </sheetView>
  </sheetViews>
  <sheetFormatPr defaultColWidth="9.14166666666667" defaultRowHeight="14.25" customHeight="1"/>
  <cols>
    <col min="1" max="1" width="10.2833333333333" customWidth="1"/>
    <col min="2" max="2" width="21.1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833333333333" customWidth="1"/>
    <col min="15" max="15" width="12.7" customWidth="1"/>
    <col min="16" max="16" width="11.1416666666667" customWidth="1"/>
    <col min="17" max="21" width="19.85" customWidth="1"/>
    <col min="22" max="22" width="20" customWidth="1"/>
    <col min="23" max="23" width="19.85"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1:23">
      <c r="A2" s="3"/>
      <c r="B2" s="162"/>
      <c r="C2" s="3"/>
      <c r="D2" s="3"/>
      <c r="E2" s="4"/>
      <c r="F2" s="4"/>
      <c r="G2" s="4"/>
      <c r="H2" s="4"/>
      <c r="I2" s="3"/>
      <c r="J2" s="3"/>
      <c r="K2" s="3"/>
      <c r="L2" s="3"/>
      <c r="M2" s="3"/>
      <c r="N2" s="3"/>
      <c r="O2" s="3"/>
      <c r="P2" s="3"/>
      <c r="Q2" s="3"/>
      <c r="R2" s="3"/>
      <c r="S2" s="3"/>
      <c r="T2" s="3"/>
      <c r="U2" s="162"/>
      <c r="V2" s="3"/>
      <c r="W2" s="180" t="s">
        <v>263</v>
      </c>
    </row>
    <row r="3" ht="46.5" customHeight="1" spans="1:23">
      <c r="A3" s="6" t="str">
        <f>"2025"&amp;"年部门项目支出预算表"</f>
        <v>2025年部门项目支出预算表</v>
      </c>
      <c r="B3" s="6"/>
      <c r="C3" s="6"/>
      <c r="D3" s="6"/>
      <c r="E3" s="6"/>
      <c r="F3" s="6"/>
      <c r="G3" s="6"/>
      <c r="H3" s="6"/>
      <c r="I3" s="6"/>
      <c r="J3" s="6"/>
      <c r="K3" s="6"/>
      <c r="L3" s="6"/>
      <c r="M3" s="6"/>
      <c r="N3" s="6"/>
      <c r="O3" s="6"/>
      <c r="P3" s="6"/>
      <c r="Q3" s="6"/>
      <c r="R3" s="6"/>
      <c r="S3" s="6"/>
      <c r="T3" s="6"/>
      <c r="U3" s="6"/>
      <c r="V3" s="6"/>
      <c r="W3" s="6"/>
    </row>
    <row r="4" ht="13.5" customHeight="1" spans="1:23">
      <c r="A4" s="7" t="s">
        <v>188</v>
      </c>
      <c r="B4" s="8"/>
      <c r="C4" s="8"/>
      <c r="D4" s="8"/>
      <c r="E4" s="8"/>
      <c r="F4" s="8"/>
      <c r="G4" s="8"/>
      <c r="H4" s="8"/>
      <c r="I4" s="9"/>
      <c r="J4" s="9"/>
      <c r="K4" s="9"/>
      <c r="L4" s="9"/>
      <c r="M4" s="9"/>
      <c r="N4" s="9"/>
      <c r="O4" s="9"/>
      <c r="P4" s="9"/>
      <c r="Q4" s="9"/>
      <c r="R4" s="3"/>
      <c r="S4" s="3"/>
      <c r="T4" s="3"/>
      <c r="U4" s="162"/>
      <c r="V4" s="3"/>
      <c r="W4" s="131" t="s">
        <v>1</v>
      </c>
    </row>
    <row r="5" ht="21.75" customHeight="1" spans="1:23">
      <c r="A5" s="11" t="s">
        <v>264</v>
      </c>
      <c r="B5" s="12" t="s">
        <v>191</v>
      </c>
      <c r="C5" s="11" t="s">
        <v>192</v>
      </c>
      <c r="D5" s="11" t="s">
        <v>265</v>
      </c>
      <c r="E5" s="12" t="s">
        <v>193</v>
      </c>
      <c r="F5" s="12" t="s">
        <v>194</v>
      </c>
      <c r="G5" s="12" t="s">
        <v>266</v>
      </c>
      <c r="H5" s="12" t="s">
        <v>267</v>
      </c>
      <c r="I5" s="18" t="s">
        <v>55</v>
      </c>
      <c r="J5" s="13" t="s">
        <v>268</v>
      </c>
      <c r="K5" s="14"/>
      <c r="L5" s="14"/>
      <c r="M5" s="15"/>
      <c r="N5" s="13" t="s">
        <v>199</v>
      </c>
      <c r="O5" s="14"/>
      <c r="P5" s="15"/>
      <c r="Q5" s="12" t="s">
        <v>61</v>
      </c>
      <c r="R5" s="13" t="s">
        <v>62</v>
      </c>
      <c r="S5" s="14"/>
      <c r="T5" s="14"/>
      <c r="U5" s="14"/>
      <c r="V5" s="14"/>
      <c r="W5" s="15"/>
    </row>
    <row r="6" ht="21.75" customHeight="1" spans="1:23">
      <c r="A6" s="16"/>
      <c r="B6" s="31"/>
      <c r="C6" s="16"/>
      <c r="D6" s="16"/>
      <c r="E6" s="17"/>
      <c r="F6" s="17"/>
      <c r="G6" s="17"/>
      <c r="H6" s="17"/>
      <c r="I6" s="31"/>
      <c r="J6" s="170" t="s">
        <v>58</v>
      </c>
      <c r="K6" s="171"/>
      <c r="L6" s="12" t="s">
        <v>59</v>
      </c>
      <c r="M6" s="12" t="s">
        <v>60</v>
      </c>
      <c r="N6" s="12" t="s">
        <v>58</v>
      </c>
      <c r="O6" s="12" t="s">
        <v>59</v>
      </c>
      <c r="P6" s="12" t="s">
        <v>60</v>
      </c>
      <c r="Q6" s="17"/>
      <c r="R6" s="12" t="s">
        <v>57</v>
      </c>
      <c r="S6" s="12" t="s">
        <v>64</v>
      </c>
      <c r="T6" s="12" t="s">
        <v>205</v>
      </c>
      <c r="U6" s="12" t="s">
        <v>66</v>
      </c>
      <c r="V6" s="12" t="s">
        <v>67</v>
      </c>
      <c r="W6" s="12" t="s">
        <v>68</v>
      </c>
    </row>
    <row r="7" ht="21" customHeight="1" spans="1:23">
      <c r="A7" s="31"/>
      <c r="B7" s="31"/>
      <c r="C7" s="31"/>
      <c r="D7" s="31"/>
      <c r="E7" s="31"/>
      <c r="F7" s="31"/>
      <c r="G7" s="31"/>
      <c r="H7" s="31"/>
      <c r="I7" s="31"/>
      <c r="J7" s="172" t="s">
        <v>57</v>
      </c>
      <c r="K7" s="173"/>
      <c r="L7" s="31"/>
      <c r="M7" s="31"/>
      <c r="N7" s="31"/>
      <c r="O7" s="31"/>
      <c r="P7" s="31"/>
      <c r="Q7" s="31"/>
      <c r="R7" s="31"/>
      <c r="S7" s="31"/>
      <c r="T7" s="31"/>
      <c r="U7" s="31"/>
      <c r="V7" s="31"/>
      <c r="W7" s="31"/>
    </row>
    <row r="8" ht="39.75" customHeight="1" spans="1:23">
      <c r="A8" s="19"/>
      <c r="B8" s="21"/>
      <c r="C8" s="19"/>
      <c r="D8" s="19"/>
      <c r="E8" s="20"/>
      <c r="F8" s="20"/>
      <c r="G8" s="20"/>
      <c r="H8" s="20"/>
      <c r="I8" s="21"/>
      <c r="J8" s="74" t="s">
        <v>57</v>
      </c>
      <c r="K8" s="74" t="s">
        <v>269</v>
      </c>
      <c r="L8" s="20"/>
      <c r="M8" s="20"/>
      <c r="N8" s="20"/>
      <c r="O8" s="20"/>
      <c r="P8" s="20"/>
      <c r="Q8" s="20"/>
      <c r="R8" s="20"/>
      <c r="S8" s="20"/>
      <c r="T8" s="20"/>
      <c r="U8" s="21"/>
      <c r="V8" s="20"/>
      <c r="W8" s="20"/>
    </row>
    <row r="9" ht="15" customHeight="1" spans="1:23">
      <c r="A9" s="22">
        <v>1</v>
      </c>
      <c r="B9" s="22">
        <v>2</v>
      </c>
      <c r="C9" s="22">
        <v>3</v>
      </c>
      <c r="D9" s="22">
        <v>4</v>
      </c>
      <c r="E9" s="22">
        <v>5</v>
      </c>
      <c r="F9" s="22">
        <v>6</v>
      </c>
      <c r="G9" s="22">
        <v>7</v>
      </c>
      <c r="H9" s="22">
        <v>8</v>
      </c>
      <c r="I9" s="22">
        <v>9</v>
      </c>
      <c r="J9" s="22">
        <v>10</v>
      </c>
      <c r="K9" s="22">
        <v>11</v>
      </c>
      <c r="L9" s="38">
        <v>12</v>
      </c>
      <c r="M9" s="38">
        <v>13</v>
      </c>
      <c r="N9" s="38">
        <v>14</v>
      </c>
      <c r="O9" s="38">
        <v>15</v>
      </c>
      <c r="P9" s="38">
        <v>16</v>
      </c>
      <c r="Q9" s="38">
        <v>17</v>
      </c>
      <c r="R9" s="38">
        <v>18</v>
      </c>
      <c r="S9" s="38">
        <v>19</v>
      </c>
      <c r="T9" s="38">
        <v>20</v>
      </c>
      <c r="U9" s="22">
        <v>21</v>
      </c>
      <c r="V9" s="38">
        <v>22</v>
      </c>
      <c r="W9" s="22">
        <v>23</v>
      </c>
    </row>
    <row r="10" ht="15" customHeight="1" spans="1:23">
      <c r="A10" s="163" t="s">
        <v>270</v>
      </c>
      <c r="B10" s="163" t="s">
        <v>271</v>
      </c>
      <c r="C10" s="164" t="s">
        <v>272</v>
      </c>
      <c r="D10" s="163" t="s">
        <v>70</v>
      </c>
      <c r="E10" s="164" t="s">
        <v>178</v>
      </c>
      <c r="F10" s="164" t="s">
        <v>115</v>
      </c>
      <c r="G10" s="164" t="s">
        <v>245</v>
      </c>
      <c r="H10" s="165" t="s">
        <v>246</v>
      </c>
      <c r="I10" s="86">
        <v>150000</v>
      </c>
      <c r="J10" s="86"/>
      <c r="K10" s="174"/>
      <c r="L10" s="175"/>
      <c r="M10" s="175"/>
      <c r="N10" s="175"/>
      <c r="O10" s="175"/>
      <c r="P10" s="175"/>
      <c r="Q10" s="175"/>
      <c r="R10" s="175">
        <v>150000</v>
      </c>
      <c r="S10" s="175">
        <v>150000</v>
      </c>
      <c r="T10" s="175"/>
      <c r="U10" s="175"/>
      <c r="V10" s="175"/>
      <c r="W10" s="175"/>
    </row>
    <row r="11" customHeight="1" spans="1:23">
      <c r="A11" s="163" t="s">
        <v>270</v>
      </c>
      <c r="B11" s="163" t="s">
        <v>273</v>
      </c>
      <c r="C11" s="151" t="s">
        <v>274</v>
      </c>
      <c r="D11" s="163" t="s">
        <v>70</v>
      </c>
      <c r="E11" s="151" t="s">
        <v>178</v>
      </c>
      <c r="F11" s="151" t="s">
        <v>115</v>
      </c>
      <c r="G11" s="151" t="s">
        <v>275</v>
      </c>
      <c r="H11" s="166" t="s">
        <v>276</v>
      </c>
      <c r="I11" s="86">
        <v>10000</v>
      </c>
      <c r="J11" s="86"/>
      <c r="K11" s="176"/>
      <c r="L11" s="177"/>
      <c r="M11" s="177"/>
      <c r="N11" s="177"/>
      <c r="O11" s="177"/>
      <c r="P11" s="177"/>
      <c r="Q11" s="177"/>
      <c r="R11" s="179">
        <v>10000</v>
      </c>
      <c r="S11" s="179">
        <v>10000</v>
      </c>
      <c r="T11" s="177"/>
      <c r="U11" s="177"/>
      <c r="V11" s="177"/>
      <c r="W11" s="179"/>
    </row>
    <row r="12" customHeight="1" spans="1:23">
      <c r="A12" s="163" t="s">
        <v>270</v>
      </c>
      <c r="B12" s="269" t="s">
        <v>277</v>
      </c>
      <c r="C12" s="151" t="s">
        <v>278</v>
      </c>
      <c r="D12" s="163" t="s">
        <v>70</v>
      </c>
      <c r="E12" s="151" t="s">
        <v>178</v>
      </c>
      <c r="F12" s="151" t="s">
        <v>115</v>
      </c>
      <c r="G12" s="151" t="s">
        <v>275</v>
      </c>
      <c r="H12" s="166" t="s">
        <v>276</v>
      </c>
      <c r="I12" s="86">
        <v>500500</v>
      </c>
      <c r="J12" s="86">
        <v>500500</v>
      </c>
      <c r="K12" s="176"/>
      <c r="L12" s="177"/>
      <c r="M12" s="177"/>
      <c r="N12" s="177"/>
      <c r="O12" s="177"/>
      <c r="P12" s="177"/>
      <c r="Q12" s="177"/>
      <c r="R12" s="179"/>
      <c r="S12" s="179"/>
      <c r="T12" s="177"/>
      <c r="U12" s="177"/>
      <c r="V12" s="177"/>
      <c r="W12" s="179"/>
    </row>
    <row r="13" customHeight="1" spans="1:23">
      <c r="A13" s="163" t="s">
        <v>270</v>
      </c>
      <c r="B13" s="269" t="s">
        <v>279</v>
      </c>
      <c r="C13" s="151" t="s">
        <v>280</v>
      </c>
      <c r="D13" s="163" t="s">
        <v>70</v>
      </c>
      <c r="E13" s="151" t="s">
        <v>111</v>
      </c>
      <c r="F13" s="151" t="s">
        <v>112</v>
      </c>
      <c r="G13" s="151" t="s">
        <v>275</v>
      </c>
      <c r="H13" s="166" t="s">
        <v>276</v>
      </c>
      <c r="I13" s="86">
        <v>19200</v>
      </c>
      <c r="J13" s="86">
        <v>19200</v>
      </c>
      <c r="K13" s="176"/>
      <c r="L13" s="177"/>
      <c r="M13" s="177"/>
      <c r="N13" s="177"/>
      <c r="O13" s="177"/>
      <c r="P13" s="177"/>
      <c r="Q13" s="177"/>
      <c r="R13" s="179"/>
      <c r="S13" s="179"/>
      <c r="T13" s="177"/>
      <c r="U13" s="177"/>
      <c r="V13" s="177"/>
      <c r="W13" s="179"/>
    </row>
    <row r="14" customHeight="1" spans="1:23">
      <c r="A14" s="163" t="s">
        <v>270</v>
      </c>
      <c r="B14" s="269" t="s">
        <v>281</v>
      </c>
      <c r="C14" s="151" t="s">
        <v>282</v>
      </c>
      <c r="D14" s="163" t="s">
        <v>70</v>
      </c>
      <c r="E14" s="151" t="s">
        <v>178</v>
      </c>
      <c r="F14" s="151" t="s">
        <v>115</v>
      </c>
      <c r="G14" s="151" t="s">
        <v>275</v>
      </c>
      <c r="H14" s="166" t="s">
        <v>276</v>
      </c>
      <c r="I14" s="86">
        <v>5000</v>
      </c>
      <c r="J14" s="86"/>
      <c r="K14" s="176"/>
      <c r="L14" s="177"/>
      <c r="M14" s="177"/>
      <c r="N14" s="177"/>
      <c r="O14" s="177"/>
      <c r="P14" s="177"/>
      <c r="Q14" s="177"/>
      <c r="R14" s="179">
        <v>5000</v>
      </c>
      <c r="S14" s="179">
        <v>5000</v>
      </c>
      <c r="T14" s="177"/>
      <c r="U14" s="177"/>
      <c r="V14" s="177"/>
      <c r="W14" s="179"/>
    </row>
    <row r="15" customHeight="1" spans="1:23">
      <c r="A15" s="163" t="s">
        <v>270</v>
      </c>
      <c r="B15" s="269" t="s">
        <v>283</v>
      </c>
      <c r="C15" s="151" t="s">
        <v>284</v>
      </c>
      <c r="D15" s="163" t="s">
        <v>70</v>
      </c>
      <c r="E15" s="151" t="s">
        <v>178</v>
      </c>
      <c r="F15" s="151" t="s">
        <v>115</v>
      </c>
      <c r="G15" s="151" t="s">
        <v>245</v>
      </c>
      <c r="H15" s="166" t="s">
        <v>246</v>
      </c>
      <c r="I15" s="86">
        <v>200000</v>
      </c>
      <c r="J15" s="86"/>
      <c r="K15" s="176"/>
      <c r="L15" s="177"/>
      <c r="M15" s="177"/>
      <c r="N15" s="177"/>
      <c r="O15" s="177"/>
      <c r="P15" s="177"/>
      <c r="Q15" s="177"/>
      <c r="R15" s="179">
        <v>200000</v>
      </c>
      <c r="S15" s="179"/>
      <c r="T15" s="177"/>
      <c r="U15" s="177"/>
      <c r="V15" s="177"/>
      <c r="W15" s="179">
        <v>200000</v>
      </c>
    </row>
    <row r="16" customHeight="1" spans="1:23">
      <c r="A16" s="163" t="s">
        <v>270</v>
      </c>
      <c r="B16" s="269" t="s">
        <v>283</v>
      </c>
      <c r="C16" s="151" t="s">
        <v>284</v>
      </c>
      <c r="D16" s="163" t="s">
        <v>70</v>
      </c>
      <c r="E16" s="151" t="s">
        <v>178</v>
      </c>
      <c r="F16" s="151" t="s">
        <v>115</v>
      </c>
      <c r="G16" s="151" t="s">
        <v>245</v>
      </c>
      <c r="H16" s="166" t="s">
        <v>246</v>
      </c>
      <c r="I16" s="86">
        <v>3400000</v>
      </c>
      <c r="J16" s="86"/>
      <c r="K16" s="176"/>
      <c r="L16" s="177"/>
      <c r="M16" s="177"/>
      <c r="N16" s="177"/>
      <c r="O16" s="177"/>
      <c r="P16" s="177"/>
      <c r="Q16" s="177"/>
      <c r="R16" s="179">
        <v>3400000</v>
      </c>
      <c r="S16" s="179">
        <v>3400000</v>
      </c>
      <c r="T16" s="177"/>
      <c r="U16" s="177"/>
      <c r="V16" s="177"/>
      <c r="W16" s="179"/>
    </row>
    <row r="17" customHeight="1" spans="1:23">
      <c r="A17" s="163" t="s">
        <v>270</v>
      </c>
      <c r="B17" s="269" t="s">
        <v>283</v>
      </c>
      <c r="C17" s="151" t="s">
        <v>284</v>
      </c>
      <c r="D17" s="163" t="s">
        <v>70</v>
      </c>
      <c r="E17" s="151" t="s">
        <v>178</v>
      </c>
      <c r="F17" s="151" t="s">
        <v>115</v>
      </c>
      <c r="G17" s="151" t="s">
        <v>285</v>
      </c>
      <c r="H17" s="166" t="s">
        <v>286</v>
      </c>
      <c r="I17" s="86">
        <v>11900000</v>
      </c>
      <c r="J17" s="86"/>
      <c r="K17" s="176"/>
      <c r="L17" s="177"/>
      <c r="M17" s="177"/>
      <c r="N17" s="177"/>
      <c r="O17" s="177"/>
      <c r="P17" s="177"/>
      <c r="Q17" s="177"/>
      <c r="R17" s="179">
        <v>11900000</v>
      </c>
      <c r="S17" s="179">
        <v>11900000</v>
      </c>
      <c r="T17" s="177"/>
      <c r="U17" s="177"/>
      <c r="V17" s="177"/>
      <c r="W17" s="179"/>
    </row>
    <row r="18" customHeight="1" spans="1:23">
      <c r="A18" s="163" t="s">
        <v>270</v>
      </c>
      <c r="B18" s="269" t="s">
        <v>283</v>
      </c>
      <c r="C18" s="151" t="s">
        <v>284</v>
      </c>
      <c r="D18" s="163" t="s">
        <v>70</v>
      </c>
      <c r="E18" s="151" t="s">
        <v>178</v>
      </c>
      <c r="F18" s="151" t="s">
        <v>115</v>
      </c>
      <c r="G18" s="151" t="s">
        <v>287</v>
      </c>
      <c r="H18" s="166" t="s">
        <v>288</v>
      </c>
      <c r="I18" s="86">
        <v>1700000</v>
      </c>
      <c r="J18" s="86"/>
      <c r="K18" s="176"/>
      <c r="L18" s="177"/>
      <c r="M18" s="177"/>
      <c r="N18" s="177"/>
      <c r="O18" s="177"/>
      <c r="P18" s="177"/>
      <c r="Q18" s="177"/>
      <c r="R18" s="179">
        <v>1700000</v>
      </c>
      <c r="S18" s="179">
        <v>1700000</v>
      </c>
      <c r="T18" s="177"/>
      <c r="U18" s="177"/>
      <c r="V18" s="177"/>
      <c r="W18" s="179"/>
    </row>
    <row r="19" customHeight="1" spans="1:23">
      <c r="A19" s="163" t="s">
        <v>270</v>
      </c>
      <c r="B19" s="269" t="s">
        <v>283</v>
      </c>
      <c r="C19" s="151" t="s">
        <v>284</v>
      </c>
      <c r="D19" s="163" t="s">
        <v>70</v>
      </c>
      <c r="E19" s="151" t="s">
        <v>178</v>
      </c>
      <c r="F19" s="151" t="s">
        <v>115</v>
      </c>
      <c r="G19" s="151" t="s">
        <v>275</v>
      </c>
      <c r="H19" s="166" t="s">
        <v>276</v>
      </c>
      <c r="I19" s="86">
        <v>800000</v>
      </c>
      <c r="J19" s="86"/>
      <c r="K19" s="176"/>
      <c r="L19" s="177"/>
      <c r="M19" s="177"/>
      <c r="N19" s="177"/>
      <c r="O19" s="177"/>
      <c r="P19" s="177"/>
      <c r="Q19" s="177"/>
      <c r="R19" s="179">
        <v>800000</v>
      </c>
      <c r="S19" s="179"/>
      <c r="T19" s="177"/>
      <c r="U19" s="177"/>
      <c r="V19" s="177"/>
      <c r="W19" s="179">
        <v>800000</v>
      </c>
    </row>
    <row r="20" customHeight="1" spans="1:23">
      <c r="A20" s="163" t="s">
        <v>270</v>
      </c>
      <c r="B20" s="269" t="s">
        <v>289</v>
      </c>
      <c r="C20" s="151" t="s">
        <v>290</v>
      </c>
      <c r="D20" s="163" t="s">
        <v>70</v>
      </c>
      <c r="E20" s="151" t="s">
        <v>178</v>
      </c>
      <c r="F20" s="151" t="s">
        <v>115</v>
      </c>
      <c r="G20" s="151" t="s">
        <v>275</v>
      </c>
      <c r="H20" s="166" t="s">
        <v>276</v>
      </c>
      <c r="I20" s="86">
        <v>10000</v>
      </c>
      <c r="J20" s="86"/>
      <c r="K20" s="176"/>
      <c r="L20" s="177"/>
      <c r="M20" s="177"/>
      <c r="N20" s="177"/>
      <c r="O20" s="177"/>
      <c r="P20" s="177"/>
      <c r="Q20" s="177"/>
      <c r="R20" s="179">
        <v>10000</v>
      </c>
      <c r="S20" s="179">
        <v>10000</v>
      </c>
      <c r="T20" s="177"/>
      <c r="U20" s="177"/>
      <c r="V20" s="177"/>
      <c r="W20" s="179"/>
    </row>
    <row r="21" customHeight="1" spans="1:23">
      <c r="A21" s="163" t="s">
        <v>270</v>
      </c>
      <c r="B21" s="269" t="s">
        <v>291</v>
      </c>
      <c r="C21" s="151" t="s">
        <v>292</v>
      </c>
      <c r="D21" s="163" t="s">
        <v>70</v>
      </c>
      <c r="E21" s="151" t="s">
        <v>178</v>
      </c>
      <c r="F21" s="151" t="s">
        <v>115</v>
      </c>
      <c r="G21" s="151" t="s">
        <v>245</v>
      </c>
      <c r="H21" s="166" t="s">
        <v>246</v>
      </c>
      <c r="I21" s="86">
        <v>25600</v>
      </c>
      <c r="J21" s="86"/>
      <c r="K21" s="176"/>
      <c r="L21" s="177"/>
      <c r="M21" s="177"/>
      <c r="N21" s="177"/>
      <c r="O21" s="177"/>
      <c r="P21" s="177"/>
      <c r="Q21" s="177"/>
      <c r="R21" s="179">
        <v>25600</v>
      </c>
      <c r="S21" s="179">
        <v>25600</v>
      </c>
      <c r="T21" s="177"/>
      <c r="U21" s="177"/>
      <c r="V21" s="177"/>
      <c r="W21" s="179"/>
    </row>
    <row r="22" customHeight="1" spans="1:23">
      <c r="A22" s="163" t="s">
        <v>270</v>
      </c>
      <c r="B22" s="269" t="s">
        <v>293</v>
      </c>
      <c r="C22" s="151" t="s">
        <v>294</v>
      </c>
      <c r="D22" s="163" t="s">
        <v>70</v>
      </c>
      <c r="E22" s="151">
        <v>2100399</v>
      </c>
      <c r="F22" s="151" t="s">
        <v>116</v>
      </c>
      <c r="G22" s="151" t="s">
        <v>275</v>
      </c>
      <c r="H22" s="166" t="s">
        <v>276</v>
      </c>
      <c r="I22" s="86">
        <v>32193</v>
      </c>
      <c r="J22" s="86">
        <v>32193</v>
      </c>
      <c r="K22" s="176"/>
      <c r="L22" s="177"/>
      <c r="M22" s="177"/>
      <c r="N22" s="177"/>
      <c r="O22" s="177"/>
      <c r="P22" s="177"/>
      <c r="Q22" s="177"/>
      <c r="R22" s="179"/>
      <c r="S22" s="179"/>
      <c r="T22" s="177"/>
      <c r="U22" s="177"/>
      <c r="V22" s="177"/>
      <c r="W22" s="179"/>
    </row>
    <row r="23" customHeight="1" spans="1:23">
      <c r="A23" s="163" t="s">
        <v>270</v>
      </c>
      <c r="B23" s="269" t="s">
        <v>295</v>
      </c>
      <c r="C23" s="151" t="s">
        <v>296</v>
      </c>
      <c r="D23" s="163" t="s">
        <v>70</v>
      </c>
      <c r="E23" s="151">
        <v>2100408</v>
      </c>
      <c r="F23" s="151" t="s">
        <v>118</v>
      </c>
      <c r="G23" s="151" t="s">
        <v>240</v>
      </c>
      <c r="H23" s="166" t="s">
        <v>276</v>
      </c>
      <c r="I23" s="86">
        <v>180078.6</v>
      </c>
      <c r="J23" s="86">
        <v>180078.6</v>
      </c>
      <c r="K23" s="176"/>
      <c r="L23" s="177"/>
      <c r="M23" s="177"/>
      <c r="N23" s="177"/>
      <c r="O23" s="177"/>
      <c r="P23" s="177"/>
      <c r="Q23" s="177"/>
      <c r="R23" s="179"/>
      <c r="S23" s="179"/>
      <c r="T23" s="177"/>
      <c r="U23" s="177"/>
      <c r="V23" s="177"/>
      <c r="W23" s="179"/>
    </row>
    <row r="24" customHeight="1" spans="1:23">
      <c r="A24" s="163" t="s">
        <v>270</v>
      </c>
      <c r="B24" s="269" t="s">
        <v>297</v>
      </c>
      <c r="C24" s="151" t="s">
        <v>298</v>
      </c>
      <c r="D24" s="163" t="s">
        <v>70</v>
      </c>
      <c r="E24" s="151">
        <v>2100499</v>
      </c>
      <c r="F24" s="151" t="s">
        <v>120</v>
      </c>
      <c r="G24" s="151" t="s">
        <v>259</v>
      </c>
      <c r="H24" s="166" t="s">
        <v>276</v>
      </c>
      <c r="I24" s="86">
        <v>10000</v>
      </c>
      <c r="J24" s="86">
        <v>10000</v>
      </c>
      <c r="K24" s="176"/>
      <c r="L24" s="177"/>
      <c r="M24" s="177"/>
      <c r="N24" s="177"/>
      <c r="O24" s="177"/>
      <c r="P24" s="177"/>
      <c r="Q24" s="177"/>
      <c r="R24" s="179"/>
      <c r="S24" s="179"/>
      <c r="T24" s="177"/>
      <c r="U24" s="177"/>
      <c r="V24" s="177"/>
      <c r="W24" s="179"/>
    </row>
    <row r="25" customHeight="1" spans="1:23">
      <c r="A25" s="163" t="s">
        <v>270</v>
      </c>
      <c r="B25" s="269" t="s">
        <v>299</v>
      </c>
      <c r="C25" s="151" t="s">
        <v>300</v>
      </c>
      <c r="D25" s="163" t="s">
        <v>70</v>
      </c>
      <c r="E25" s="151">
        <v>2109999</v>
      </c>
      <c r="F25" s="151" t="s">
        <v>121</v>
      </c>
      <c r="G25" s="151" t="s">
        <v>301</v>
      </c>
      <c r="H25" s="166" t="s">
        <v>276</v>
      </c>
      <c r="I25" s="86">
        <v>960</v>
      </c>
      <c r="J25" s="86">
        <v>960</v>
      </c>
      <c r="K25" s="176"/>
      <c r="L25" s="177"/>
      <c r="M25" s="177"/>
      <c r="N25" s="177"/>
      <c r="O25" s="177"/>
      <c r="P25" s="177"/>
      <c r="Q25" s="177"/>
      <c r="R25" s="179"/>
      <c r="S25" s="179"/>
      <c r="T25" s="177"/>
      <c r="U25" s="177"/>
      <c r="V25" s="177"/>
      <c r="W25" s="179"/>
    </row>
    <row r="26" customHeight="1" spans="1:23">
      <c r="A26" s="163" t="s">
        <v>270</v>
      </c>
      <c r="B26" s="269" t="s">
        <v>302</v>
      </c>
      <c r="C26" s="151" t="s">
        <v>303</v>
      </c>
      <c r="D26" s="163" t="s">
        <v>70</v>
      </c>
      <c r="E26" s="151">
        <v>2100409</v>
      </c>
      <c r="F26" s="151" t="s">
        <v>119</v>
      </c>
      <c r="G26" s="151" t="s">
        <v>304</v>
      </c>
      <c r="H26" s="166" t="s">
        <v>276</v>
      </c>
      <c r="I26" s="86">
        <v>67564</v>
      </c>
      <c r="J26" s="86">
        <v>67564</v>
      </c>
      <c r="K26" s="176"/>
      <c r="L26" s="177"/>
      <c r="M26" s="177"/>
      <c r="N26" s="177"/>
      <c r="O26" s="177"/>
      <c r="P26" s="177"/>
      <c r="Q26" s="177"/>
      <c r="R26" s="179"/>
      <c r="S26" s="179"/>
      <c r="T26" s="177"/>
      <c r="U26" s="177"/>
      <c r="V26" s="177"/>
      <c r="W26" s="179"/>
    </row>
    <row r="27" customHeight="1" spans="1:23">
      <c r="A27" s="163" t="s">
        <v>270</v>
      </c>
      <c r="B27" s="269" t="s">
        <v>293</v>
      </c>
      <c r="C27" s="151" t="s">
        <v>305</v>
      </c>
      <c r="D27" s="163" t="s">
        <v>70</v>
      </c>
      <c r="E27" s="151">
        <v>2100399</v>
      </c>
      <c r="F27" s="151" t="s">
        <v>116</v>
      </c>
      <c r="G27" s="151" t="s">
        <v>306</v>
      </c>
      <c r="H27" s="166" t="s">
        <v>276</v>
      </c>
      <c r="I27" s="86">
        <v>286143</v>
      </c>
      <c r="J27" s="86">
        <v>286143</v>
      </c>
      <c r="K27" s="176"/>
      <c r="L27" s="177"/>
      <c r="M27" s="177"/>
      <c r="N27" s="177"/>
      <c r="O27" s="177"/>
      <c r="P27" s="177"/>
      <c r="Q27" s="177"/>
      <c r="R27" s="179"/>
      <c r="S27" s="179"/>
      <c r="T27" s="177"/>
      <c r="U27" s="177"/>
      <c r="V27" s="177"/>
      <c r="W27" s="179"/>
    </row>
    <row r="28" customHeight="1" spans="1:23">
      <c r="A28" s="163" t="s">
        <v>270</v>
      </c>
      <c r="B28" s="269" t="s">
        <v>307</v>
      </c>
      <c r="C28" s="151" t="s">
        <v>308</v>
      </c>
      <c r="D28" s="163" t="s">
        <v>70</v>
      </c>
      <c r="E28" s="151">
        <v>2100499</v>
      </c>
      <c r="F28" s="151" t="s">
        <v>120</v>
      </c>
      <c r="G28" s="151" t="s">
        <v>309</v>
      </c>
      <c r="H28" s="166" t="s">
        <v>276</v>
      </c>
      <c r="I28" s="86">
        <v>7760</v>
      </c>
      <c r="J28" s="86">
        <v>7760</v>
      </c>
      <c r="K28" s="176"/>
      <c r="L28" s="177"/>
      <c r="M28" s="177"/>
      <c r="N28" s="177"/>
      <c r="O28" s="177"/>
      <c r="P28" s="177"/>
      <c r="Q28" s="177"/>
      <c r="R28" s="179"/>
      <c r="S28" s="179"/>
      <c r="T28" s="177"/>
      <c r="U28" s="177"/>
      <c r="V28" s="177"/>
      <c r="W28" s="179"/>
    </row>
    <row r="29" customHeight="1" spans="1:23">
      <c r="A29" s="163" t="s">
        <v>270</v>
      </c>
      <c r="B29" s="269" t="s">
        <v>310</v>
      </c>
      <c r="C29" s="151" t="s">
        <v>311</v>
      </c>
      <c r="D29" s="163" t="s">
        <v>70</v>
      </c>
      <c r="E29" s="151">
        <v>2100399</v>
      </c>
      <c r="F29" s="151" t="s">
        <v>116</v>
      </c>
      <c r="G29" s="151" t="s">
        <v>275</v>
      </c>
      <c r="H29" s="166" t="s">
        <v>276</v>
      </c>
      <c r="I29" s="86">
        <v>63194</v>
      </c>
      <c r="J29" s="86">
        <v>63194</v>
      </c>
      <c r="K29" s="176"/>
      <c r="L29" s="177"/>
      <c r="M29" s="177"/>
      <c r="N29" s="177"/>
      <c r="O29" s="177"/>
      <c r="P29" s="177"/>
      <c r="Q29" s="177"/>
      <c r="R29" s="179"/>
      <c r="S29" s="179"/>
      <c r="T29" s="177"/>
      <c r="U29" s="177"/>
      <c r="V29" s="177"/>
      <c r="W29" s="179"/>
    </row>
    <row r="30" customHeight="1" spans="1:23">
      <c r="A30" s="163" t="s">
        <v>270</v>
      </c>
      <c r="B30" s="269" t="s">
        <v>312</v>
      </c>
      <c r="C30" s="151" t="s">
        <v>313</v>
      </c>
      <c r="D30" s="163" t="s">
        <v>70</v>
      </c>
      <c r="E30" s="151">
        <v>2100399</v>
      </c>
      <c r="F30" s="151" t="s">
        <v>116</v>
      </c>
      <c r="G30" s="151" t="s">
        <v>275</v>
      </c>
      <c r="H30" s="166" t="s">
        <v>276</v>
      </c>
      <c r="I30" s="86">
        <v>0.3</v>
      </c>
      <c r="J30" s="86">
        <v>0.3</v>
      </c>
      <c r="K30" s="176"/>
      <c r="L30" s="177"/>
      <c r="M30" s="177"/>
      <c r="N30" s="177"/>
      <c r="O30" s="177"/>
      <c r="P30" s="177"/>
      <c r="Q30" s="177"/>
      <c r="R30" s="179"/>
      <c r="S30" s="179"/>
      <c r="T30" s="177"/>
      <c r="U30" s="177"/>
      <c r="V30" s="177"/>
      <c r="W30" s="179"/>
    </row>
    <row r="31" customHeight="1" spans="1:23">
      <c r="A31" s="163" t="s">
        <v>270</v>
      </c>
      <c r="B31" s="269" t="s">
        <v>314</v>
      </c>
      <c r="C31" s="151" t="s">
        <v>315</v>
      </c>
      <c r="D31" s="163" t="s">
        <v>70</v>
      </c>
      <c r="E31" s="151">
        <v>2100399</v>
      </c>
      <c r="F31" s="151" t="s">
        <v>116</v>
      </c>
      <c r="G31" s="151" t="s">
        <v>275</v>
      </c>
      <c r="H31" s="166" t="s">
        <v>276</v>
      </c>
      <c r="I31" s="86">
        <v>39693</v>
      </c>
      <c r="J31" s="86">
        <v>39693</v>
      </c>
      <c r="K31" s="176"/>
      <c r="L31" s="177"/>
      <c r="M31" s="177"/>
      <c r="N31" s="177"/>
      <c r="O31" s="177"/>
      <c r="P31" s="177"/>
      <c r="Q31" s="177"/>
      <c r="R31" s="179"/>
      <c r="S31" s="179"/>
      <c r="T31" s="177"/>
      <c r="U31" s="177"/>
      <c r="V31" s="177"/>
      <c r="W31" s="179"/>
    </row>
    <row r="32" customHeight="1" spans="1:23">
      <c r="A32" s="163" t="s">
        <v>270</v>
      </c>
      <c r="B32" s="269" t="s">
        <v>316</v>
      </c>
      <c r="C32" s="151" t="s">
        <v>317</v>
      </c>
      <c r="D32" s="163" t="s">
        <v>70</v>
      </c>
      <c r="E32" s="151">
        <v>2100499</v>
      </c>
      <c r="F32" s="151" t="s">
        <v>120</v>
      </c>
      <c r="G32" s="151" t="s">
        <v>240</v>
      </c>
      <c r="H32" s="166" t="s">
        <v>276</v>
      </c>
      <c r="I32" s="86">
        <v>1970</v>
      </c>
      <c r="J32" s="86">
        <v>1970</v>
      </c>
      <c r="K32" s="176"/>
      <c r="L32" s="177"/>
      <c r="M32" s="177"/>
      <c r="N32" s="177"/>
      <c r="O32" s="177"/>
      <c r="P32" s="177"/>
      <c r="Q32" s="177"/>
      <c r="R32" s="179"/>
      <c r="S32" s="179"/>
      <c r="T32" s="177"/>
      <c r="U32" s="177"/>
      <c r="V32" s="177"/>
      <c r="W32" s="179"/>
    </row>
    <row r="33" customHeight="1" spans="1:23">
      <c r="A33" s="163" t="s">
        <v>270</v>
      </c>
      <c r="B33" s="269" t="s">
        <v>318</v>
      </c>
      <c r="C33" s="151" t="s">
        <v>319</v>
      </c>
      <c r="D33" s="163" t="s">
        <v>70</v>
      </c>
      <c r="E33" s="151">
        <v>2100408</v>
      </c>
      <c r="F33" s="151" t="s">
        <v>118</v>
      </c>
      <c r="G33" s="151" t="s">
        <v>259</v>
      </c>
      <c r="H33" s="166" t="s">
        <v>276</v>
      </c>
      <c r="I33" s="86">
        <v>3774660.7</v>
      </c>
      <c r="J33" s="86">
        <v>3774660.7</v>
      </c>
      <c r="K33" s="176"/>
      <c r="L33" s="177"/>
      <c r="M33" s="177"/>
      <c r="N33" s="177"/>
      <c r="O33" s="177"/>
      <c r="P33" s="177"/>
      <c r="Q33" s="177"/>
      <c r="R33" s="179"/>
      <c r="S33" s="179"/>
      <c r="T33" s="177"/>
      <c r="U33" s="177"/>
      <c r="V33" s="177"/>
      <c r="W33" s="179"/>
    </row>
    <row r="34" customHeight="1" spans="1:23">
      <c r="A34" s="167" t="s">
        <v>55</v>
      </c>
      <c r="B34" s="168"/>
      <c r="C34" s="168"/>
      <c r="D34" s="168"/>
      <c r="E34" s="168"/>
      <c r="F34" s="168"/>
      <c r="G34" s="168"/>
      <c r="H34" s="169"/>
      <c r="I34" s="86">
        <f>SUM(I10:I33)</f>
        <v>23184516.6</v>
      </c>
      <c r="J34" s="86">
        <f>SUM(J10:J33)</f>
        <v>4983916.6</v>
      </c>
      <c r="K34" s="178"/>
      <c r="L34" s="179"/>
      <c r="M34" s="179"/>
      <c r="N34" s="179"/>
      <c r="O34" s="179"/>
      <c r="P34" s="179"/>
      <c r="Q34" s="177"/>
      <c r="R34" s="179">
        <v>18200600</v>
      </c>
      <c r="S34" s="179">
        <v>17200600</v>
      </c>
      <c r="T34" s="179"/>
      <c r="U34" s="179"/>
      <c r="V34" s="177"/>
      <c r="W34" s="179">
        <v>1000000</v>
      </c>
    </row>
  </sheetData>
  <mergeCells count="28">
    <mergeCell ref="A3:W3"/>
    <mergeCell ref="A4:H4"/>
    <mergeCell ref="J5:M5"/>
    <mergeCell ref="N5:P5"/>
    <mergeCell ref="R5:W5"/>
    <mergeCell ref="A34:H3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0"/>
  <sheetViews>
    <sheetView showZeros="0" workbookViewId="0">
      <pane ySplit="1" topLeftCell="A148" activePane="bottomLeft" state="frozen"/>
      <selection/>
      <selection pane="bottomLeft" activeCell="G186" sqref="G186"/>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2"/>
      <c r="B1" s="2"/>
      <c r="C1" s="2"/>
      <c r="D1" s="2"/>
      <c r="E1" s="2"/>
      <c r="F1" s="2"/>
      <c r="G1" s="2"/>
      <c r="H1" s="2"/>
      <c r="I1" s="2"/>
      <c r="J1" s="2"/>
    </row>
    <row r="2" ht="18" customHeight="1" spans="1:10">
      <c r="A2" s="3"/>
      <c r="B2" s="3"/>
      <c r="C2" s="3"/>
      <c r="D2" s="3"/>
      <c r="E2" s="3"/>
      <c r="F2" s="3"/>
      <c r="G2" s="3"/>
      <c r="H2" s="3"/>
      <c r="I2" s="3"/>
      <c r="J2" s="5" t="s">
        <v>320</v>
      </c>
    </row>
    <row r="3" ht="39.75" customHeight="1" spans="1:10">
      <c r="A3" s="72" t="str">
        <f>"2025"&amp;"年部门项目支出绩效目标表"</f>
        <v>2025年部门项目支出绩效目标表</v>
      </c>
      <c r="B3" s="6"/>
      <c r="C3" s="6"/>
      <c r="D3" s="6"/>
      <c r="E3" s="6"/>
      <c r="F3" s="73"/>
      <c r="G3" s="6"/>
      <c r="H3" s="73"/>
      <c r="I3" s="73"/>
      <c r="J3" s="6"/>
    </row>
    <row r="4" ht="17.25" customHeight="1" spans="1:10">
      <c r="A4" s="7" t="s">
        <v>188</v>
      </c>
      <c r="B4" s="3"/>
      <c r="C4" s="3"/>
      <c r="D4" s="3"/>
      <c r="E4" s="3"/>
      <c r="F4" s="3"/>
      <c r="G4" s="3"/>
      <c r="H4" s="3"/>
      <c r="I4" s="3"/>
      <c r="J4" s="3"/>
    </row>
    <row r="5" ht="44.25" customHeight="1" spans="1:10">
      <c r="A5" s="74" t="s">
        <v>192</v>
      </c>
      <c r="B5" s="74" t="s">
        <v>321</v>
      </c>
      <c r="C5" s="74" t="s">
        <v>322</v>
      </c>
      <c r="D5" s="74" t="s">
        <v>323</v>
      </c>
      <c r="E5" s="74" t="s">
        <v>324</v>
      </c>
      <c r="F5" s="75" t="s">
        <v>325</v>
      </c>
      <c r="G5" s="74" t="s">
        <v>326</v>
      </c>
      <c r="H5" s="75" t="s">
        <v>327</v>
      </c>
      <c r="I5" s="75" t="s">
        <v>328</v>
      </c>
      <c r="J5" s="74" t="s">
        <v>329</v>
      </c>
    </row>
    <row r="6" ht="18.75" customHeight="1" spans="1:10">
      <c r="A6" s="146">
        <v>1</v>
      </c>
      <c r="B6" s="146">
        <v>2</v>
      </c>
      <c r="C6" s="146">
        <v>3</v>
      </c>
      <c r="D6" s="146">
        <v>4</v>
      </c>
      <c r="E6" s="146">
        <v>5</v>
      </c>
      <c r="F6" s="38">
        <v>6</v>
      </c>
      <c r="G6" s="146">
        <v>7</v>
      </c>
      <c r="H6" s="38">
        <v>8</v>
      </c>
      <c r="I6" s="38">
        <v>9</v>
      </c>
      <c r="J6" s="146">
        <v>10</v>
      </c>
    </row>
    <row r="7" ht="23" customHeight="1" spans="1:10">
      <c r="A7" s="147" t="s">
        <v>70</v>
      </c>
      <c r="B7" s="148"/>
      <c r="C7" s="148"/>
      <c r="D7" s="148"/>
      <c r="E7" s="148"/>
      <c r="F7" s="148"/>
      <c r="G7" s="148"/>
      <c r="H7" s="148"/>
      <c r="I7" s="148"/>
      <c r="J7" s="157"/>
    </row>
    <row r="8" ht="42" customHeight="1" spans="1:10">
      <c r="A8" s="149" t="s">
        <v>292</v>
      </c>
      <c r="B8" s="150" t="s">
        <v>330</v>
      </c>
      <c r="C8" s="150" t="s">
        <v>331</v>
      </c>
      <c r="D8" s="150" t="s">
        <v>332</v>
      </c>
      <c r="E8" s="150" t="s">
        <v>333</v>
      </c>
      <c r="F8" s="150" t="s">
        <v>334</v>
      </c>
      <c r="G8" s="150" t="s">
        <v>335</v>
      </c>
      <c r="H8" s="150" t="s">
        <v>336</v>
      </c>
      <c r="I8" s="150" t="s">
        <v>337</v>
      </c>
      <c r="J8" s="158" t="s">
        <v>333</v>
      </c>
    </row>
    <row r="9" ht="42" customHeight="1" spans="1:10">
      <c r="A9" s="149" t="s">
        <v>292</v>
      </c>
      <c r="B9" s="150" t="s">
        <v>330</v>
      </c>
      <c r="C9" s="150" t="s">
        <v>331</v>
      </c>
      <c r="D9" s="150" t="s">
        <v>338</v>
      </c>
      <c r="E9" s="150" t="s">
        <v>339</v>
      </c>
      <c r="F9" s="150" t="s">
        <v>334</v>
      </c>
      <c r="G9" s="150" t="s">
        <v>340</v>
      </c>
      <c r="H9" s="150"/>
      <c r="I9" s="150" t="s">
        <v>341</v>
      </c>
      <c r="J9" s="158" t="s">
        <v>340</v>
      </c>
    </row>
    <row r="10" customHeight="1" spans="1:10">
      <c r="A10" s="149" t="s">
        <v>292</v>
      </c>
      <c r="B10" s="150" t="s">
        <v>330</v>
      </c>
      <c r="C10" s="150" t="s">
        <v>331</v>
      </c>
      <c r="D10" s="150" t="s">
        <v>342</v>
      </c>
      <c r="E10" s="150" t="s">
        <v>343</v>
      </c>
      <c r="F10" s="150" t="s">
        <v>334</v>
      </c>
      <c r="G10" s="150" t="s">
        <v>344</v>
      </c>
      <c r="H10" s="150"/>
      <c r="I10" s="150" t="s">
        <v>341</v>
      </c>
      <c r="J10" s="158" t="s">
        <v>343</v>
      </c>
    </row>
    <row r="11" customHeight="1" spans="1:10">
      <c r="A11" s="149" t="s">
        <v>292</v>
      </c>
      <c r="B11" s="150" t="s">
        <v>330</v>
      </c>
      <c r="C11" s="150" t="s">
        <v>345</v>
      </c>
      <c r="D11" s="150" t="s">
        <v>346</v>
      </c>
      <c r="E11" s="150" t="s">
        <v>347</v>
      </c>
      <c r="F11" s="150" t="s">
        <v>334</v>
      </c>
      <c r="G11" s="150" t="s">
        <v>348</v>
      </c>
      <c r="H11" s="150"/>
      <c r="I11" s="150" t="s">
        <v>341</v>
      </c>
      <c r="J11" s="158" t="s">
        <v>349</v>
      </c>
    </row>
    <row r="12" customHeight="1" spans="1:10">
      <c r="A12" s="149" t="s">
        <v>292</v>
      </c>
      <c r="B12" s="150" t="s">
        <v>330</v>
      </c>
      <c r="C12" s="150" t="s">
        <v>350</v>
      </c>
      <c r="D12" s="150" t="s">
        <v>351</v>
      </c>
      <c r="E12" s="150" t="s">
        <v>352</v>
      </c>
      <c r="F12" s="150" t="s">
        <v>353</v>
      </c>
      <c r="G12" s="150" t="s">
        <v>354</v>
      </c>
      <c r="H12" s="150" t="s">
        <v>355</v>
      </c>
      <c r="I12" s="150" t="s">
        <v>337</v>
      </c>
      <c r="J12" s="158" t="s">
        <v>352</v>
      </c>
    </row>
    <row r="13" customHeight="1" spans="1:10">
      <c r="A13" s="149" t="s">
        <v>290</v>
      </c>
      <c r="B13" s="150" t="s">
        <v>356</v>
      </c>
      <c r="C13" s="150" t="s">
        <v>331</v>
      </c>
      <c r="D13" s="150" t="s">
        <v>332</v>
      </c>
      <c r="E13" s="150" t="s">
        <v>357</v>
      </c>
      <c r="F13" s="150" t="s">
        <v>334</v>
      </c>
      <c r="G13" s="150" t="s">
        <v>358</v>
      </c>
      <c r="H13" s="150"/>
      <c r="I13" s="150" t="s">
        <v>341</v>
      </c>
      <c r="J13" s="158" t="s">
        <v>358</v>
      </c>
    </row>
    <row r="14" customHeight="1" spans="1:10">
      <c r="A14" s="149" t="s">
        <v>290</v>
      </c>
      <c r="B14" s="150" t="s">
        <v>356</v>
      </c>
      <c r="C14" s="150" t="s">
        <v>331</v>
      </c>
      <c r="D14" s="150" t="s">
        <v>338</v>
      </c>
      <c r="E14" s="150" t="s">
        <v>359</v>
      </c>
      <c r="F14" s="150" t="s">
        <v>334</v>
      </c>
      <c r="G14" s="150" t="s">
        <v>360</v>
      </c>
      <c r="H14" s="150"/>
      <c r="I14" s="150" t="s">
        <v>341</v>
      </c>
      <c r="J14" s="158" t="s">
        <v>360</v>
      </c>
    </row>
    <row r="15" customHeight="1" spans="1:10">
      <c r="A15" s="149" t="s">
        <v>290</v>
      </c>
      <c r="B15" s="150" t="s">
        <v>356</v>
      </c>
      <c r="C15" s="150" t="s">
        <v>345</v>
      </c>
      <c r="D15" s="150" t="s">
        <v>361</v>
      </c>
      <c r="E15" s="150" t="s">
        <v>362</v>
      </c>
      <c r="F15" s="150" t="s">
        <v>334</v>
      </c>
      <c r="G15" s="150" t="s">
        <v>363</v>
      </c>
      <c r="H15" s="150"/>
      <c r="I15" s="150" t="s">
        <v>341</v>
      </c>
      <c r="J15" s="158" t="s">
        <v>363</v>
      </c>
    </row>
    <row r="16" customHeight="1" spans="1:10">
      <c r="A16" s="149" t="s">
        <v>290</v>
      </c>
      <c r="B16" s="150" t="s">
        <v>356</v>
      </c>
      <c r="C16" s="150" t="s">
        <v>350</v>
      </c>
      <c r="D16" s="150" t="s">
        <v>351</v>
      </c>
      <c r="E16" s="150" t="s">
        <v>364</v>
      </c>
      <c r="F16" s="150" t="s">
        <v>353</v>
      </c>
      <c r="G16" s="150" t="s">
        <v>365</v>
      </c>
      <c r="H16" s="150" t="s">
        <v>355</v>
      </c>
      <c r="I16" s="150" t="s">
        <v>337</v>
      </c>
      <c r="J16" s="158" t="s">
        <v>366</v>
      </c>
    </row>
    <row r="17" customHeight="1" spans="1:10">
      <c r="A17" s="149" t="s">
        <v>284</v>
      </c>
      <c r="B17" s="150" t="s">
        <v>367</v>
      </c>
      <c r="C17" s="150" t="s">
        <v>331</v>
      </c>
      <c r="D17" s="150" t="s">
        <v>338</v>
      </c>
      <c r="E17" s="150" t="s">
        <v>368</v>
      </c>
      <c r="F17" s="150" t="s">
        <v>334</v>
      </c>
      <c r="G17" s="150" t="s">
        <v>369</v>
      </c>
      <c r="H17" s="150" t="s">
        <v>355</v>
      </c>
      <c r="I17" s="150" t="s">
        <v>337</v>
      </c>
      <c r="J17" s="158" t="s">
        <v>370</v>
      </c>
    </row>
    <row r="18" customHeight="1" spans="1:10">
      <c r="A18" s="149" t="s">
        <v>284</v>
      </c>
      <c r="B18" s="150" t="s">
        <v>367</v>
      </c>
      <c r="C18" s="150" t="s">
        <v>331</v>
      </c>
      <c r="D18" s="150" t="s">
        <v>342</v>
      </c>
      <c r="E18" s="150" t="s">
        <v>371</v>
      </c>
      <c r="F18" s="150" t="s">
        <v>334</v>
      </c>
      <c r="G18" s="150" t="s">
        <v>369</v>
      </c>
      <c r="H18" s="150" t="s">
        <v>355</v>
      </c>
      <c r="I18" s="150" t="s">
        <v>337</v>
      </c>
      <c r="J18" s="158" t="s">
        <v>372</v>
      </c>
    </row>
    <row r="19" customHeight="1" spans="1:10">
      <c r="A19" s="149" t="s">
        <v>284</v>
      </c>
      <c r="B19" s="150" t="s">
        <v>367</v>
      </c>
      <c r="C19" s="150" t="s">
        <v>345</v>
      </c>
      <c r="D19" s="150" t="s">
        <v>373</v>
      </c>
      <c r="E19" s="150" t="s">
        <v>374</v>
      </c>
      <c r="F19" s="150" t="s">
        <v>334</v>
      </c>
      <c r="G19" s="150" t="s">
        <v>369</v>
      </c>
      <c r="H19" s="150" t="s">
        <v>355</v>
      </c>
      <c r="I19" s="150" t="s">
        <v>337</v>
      </c>
      <c r="J19" s="158" t="s">
        <v>375</v>
      </c>
    </row>
    <row r="20" customHeight="1" spans="1:10">
      <c r="A20" s="149" t="s">
        <v>284</v>
      </c>
      <c r="B20" s="150" t="s">
        <v>367</v>
      </c>
      <c r="C20" s="150" t="s">
        <v>350</v>
      </c>
      <c r="D20" s="150" t="s">
        <v>351</v>
      </c>
      <c r="E20" s="150" t="s">
        <v>376</v>
      </c>
      <c r="F20" s="150" t="s">
        <v>353</v>
      </c>
      <c r="G20" s="150" t="s">
        <v>377</v>
      </c>
      <c r="H20" s="150" t="s">
        <v>355</v>
      </c>
      <c r="I20" s="150" t="s">
        <v>337</v>
      </c>
      <c r="J20" s="158" t="s">
        <v>378</v>
      </c>
    </row>
    <row r="21" customHeight="1" spans="1:10">
      <c r="A21" s="149" t="s">
        <v>282</v>
      </c>
      <c r="B21" s="150" t="s">
        <v>379</v>
      </c>
      <c r="C21" s="150" t="s">
        <v>331</v>
      </c>
      <c r="D21" s="150" t="s">
        <v>332</v>
      </c>
      <c r="E21" s="150" t="s">
        <v>380</v>
      </c>
      <c r="F21" s="150" t="s">
        <v>334</v>
      </c>
      <c r="G21" s="150" t="s">
        <v>381</v>
      </c>
      <c r="H21" s="150"/>
      <c r="I21" s="150" t="s">
        <v>341</v>
      </c>
      <c r="J21" s="158" t="s">
        <v>381</v>
      </c>
    </row>
    <row r="22" customHeight="1" spans="1:10">
      <c r="A22" s="149" t="s">
        <v>282</v>
      </c>
      <c r="B22" s="150" t="s">
        <v>379</v>
      </c>
      <c r="C22" s="150" t="s">
        <v>331</v>
      </c>
      <c r="D22" s="150" t="s">
        <v>338</v>
      </c>
      <c r="E22" s="150" t="s">
        <v>382</v>
      </c>
      <c r="F22" s="150" t="s">
        <v>334</v>
      </c>
      <c r="G22" s="150" t="s">
        <v>383</v>
      </c>
      <c r="H22" s="150"/>
      <c r="I22" s="150" t="s">
        <v>341</v>
      </c>
      <c r="J22" s="158" t="s">
        <v>384</v>
      </c>
    </row>
    <row r="23" customHeight="1" spans="1:10">
      <c r="A23" s="149" t="s">
        <v>282</v>
      </c>
      <c r="B23" s="150" t="s">
        <v>379</v>
      </c>
      <c r="C23" s="150" t="s">
        <v>345</v>
      </c>
      <c r="D23" s="150" t="s">
        <v>346</v>
      </c>
      <c r="E23" s="150" t="s">
        <v>362</v>
      </c>
      <c r="F23" s="150" t="s">
        <v>334</v>
      </c>
      <c r="G23" s="150" t="s">
        <v>385</v>
      </c>
      <c r="H23" s="150"/>
      <c r="I23" s="150" t="s">
        <v>341</v>
      </c>
      <c r="J23" s="158" t="s">
        <v>363</v>
      </c>
    </row>
    <row r="24" customHeight="1" spans="1:10">
      <c r="A24" s="149" t="s">
        <v>282</v>
      </c>
      <c r="B24" s="150" t="s">
        <v>379</v>
      </c>
      <c r="C24" s="150" t="s">
        <v>350</v>
      </c>
      <c r="D24" s="150" t="s">
        <v>351</v>
      </c>
      <c r="E24" s="150" t="s">
        <v>386</v>
      </c>
      <c r="F24" s="150" t="s">
        <v>353</v>
      </c>
      <c r="G24" s="150" t="s">
        <v>354</v>
      </c>
      <c r="H24" s="150" t="s">
        <v>355</v>
      </c>
      <c r="I24" s="150" t="s">
        <v>337</v>
      </c>
      <c r="J24" s="158" t="s">
        <v>386</v>
      </c>
    </row>
    <row r="25" customHeight="1" spans="1:10">
      <c r="A25" s="149" t="s">
        <v>280</v>
      </c>
      <c r="B25" s="150" t="s">
        <v>387</v>
      </c>
      <c r="C25" s="150" t="s">
        <v>331</v>
      </c>
      <c r="D25" s="150" t="s">
        <v>332</v>
      </c>
      <c r="E25" s="150" t="s">
        <v>388</v>
      </c>
      <c r="F25" s="150" t="s">
        <v>334</v>
      </c>
      <c r="G25" s="150" t="s">
        <v>389</v>
      </c>
      <c r="H25" s="150" t="s">
        <v>390</v>
      </c>
      <c r="I25" s="150" t="s">
        <v>337</v>
      </c>
      <c r="J25" s="158" t="s">
        <v>388</v>
      </c>
    </row>
    <row r="26" customHeight="1" spans="1:10">
      <c r="A26" s="149" t="s">
        <v>280</v>
      </c>
      <c r="B26" s="150" t="s">
        <v>387</v>
      </c>
      <c r="C26" s="150" t="s">
        <v>331</v>
      </c>
      <c r="D26" s="150" t="s">
        <v>338</v>
      </c>
      <c r="E26" s="150" t="s">
        <v>391</v>
      </c>
      <c r="F26" s="150" t="s">
        <v>353</v>
      </c>
      <c r="G26" s="150" t="s">
        <v>354</v>
      </c>
      <c r="H26" s="150" t="s">
        <v>355</v>
      </c>
      <c r="I26" s="150" t="s">
        <v>337</v>
      </c>
      <c r="J26" s="158" t="s">
        <v>391</v>
      </c>
    </row>
    <row r="27" customHeight="1" spans="1:10">
      <c r="A27" s="149" t="s">
        <v>280</v>
      </c>
      <c r="B27" s="150" t="s">
        <v>387</v>
      </c>
      <c r="C27" s="150" t="s">
        <v>331</v>
      </c>
      <c r="D27" s="150" t="s">
        <v>338</v>
      </c>
      <c r="E27" s="150" t="s">
        <v>392</v>
      </c>
      <c r="F27" s="150" t="s">
        <v>353</v>
      </c>
      <c r="G27" s="150" t="s">
        <v>354</v>
      </c>
      <c r="H27" s="150" t="s">
        <v>355</v>
      </c>
      <c r="I27" s="150" t="s">
        <v>337</v>
      </c>
      <c r="J27" s="158" t="s">
        <v>392</v>
      </c>
    </row>
    <row r="28" customHeight="1" spans="1:10">
      <c r="A28" s="149" t="s">
        <v>280</v>
      </c>
      <c r="B28" s="150" t="s">
        <v>387</v>
      </c>
      <c r="C28" s="150" t="s">
        <v>331</v>
      </c>
      <c r="D28" s="150" t="s">
        <v>338</v>
      </c>
      <c r="E28" s="150" t="s">
        <v>393</v>
      </c>
      <c r="F28" s="150" t="s">
        <v>353</v>
      </c>
      <c r="G28" s="150" t="s">
        <v>394</v>
      </c>
      <c r="H28" s="150" t="s">
        <v>355</v>
      </c>
      <c r="I28" s="150" t="s">
        <v>337</v>
      </c>
      <c r="J28" s="158" t="s">
        <v>393</v>
      </c>
    </row>
    <row r="29" customHeight="1" spans="1:10">
      <c r="A29" s="149" t="s">
        <v>280</v>
      </c>
      <c r="B29" s="150" t="s">
        <v>387</v>
      </c>
      <c r="C29" s="150" t="s">
        <v>345</v>
      </c>
      <c r="D29" s="150" t="s">
        <v>346</v>
      </c>
      <c r="E29" s="150" t="s">
        <v>395</v>
      </c>
      <c r="F29" s="150" t="s">
        <v>334</v>
      </c>
      <c r="G29" s="150" t="s">
        <v>396</v>
      </c>
      <c r="H29" s="150"/>
      <c r="I29" s="150" t="s">
        <v>341</v>
      </c>
      <c r="J29" s="158" t="s">
        <v>395</v>
      </c>
    </row>
    <row r="30" customHeight="1" spans="1:10">
      <c r="A30" s="149" t="s">
        <v>280</v>
      </c>
      <c r="B30" s="150" t="s">
        <v>387</v>
      </c>
      <c r="C30" s="150" t="s">
        <v>350</v>
      </c>
      <c r="D30" s="150" t="s">
        <v>351</v>
      </c>
      <c r="E30" s="150" t="s">
        <v>397</v>
      </c>
      <c r="F30" s="150" t="s">
        <v>353</v>
      </c>
      <c r="G30" s="150" t="s">
        <v>398</v>
      </c>
      <c r="H30" s="150" t="s">
        <v>355</v>
      </c>
      <c r="I30" s="150" t="s">
        <v>337</v>
      </c>
      <c r="J30" s="158" t="s">
        <v>397</v>
      </c>
    </row>
    <row r="31" customHeight="1" spans="1:10">
      <c r="A31" s="149" t="s">
        <v>278</v>
      </c>
      <c r="B31" s="150" t="s">
        <v>399</v>
      </c>
      <c r="C31" s="150" t="s">
        <v>331</v>
      </c>
      <c r="D31" s="150" t="s">
        <v>332</v>
      </c>
      <c r="E31" s="150" t="s">
        <v>400</v>
      </c>
      <c r="F31" s="150" t="s">
        <v>353</v>
      </c>
      <c r="G31" s="150" t="s">
        <v>401</v>
      </c>
      <c r="H31" s="150" t="s">
        <v>390</v>
      </c>
      <c r="I31" s="150" t="s">
        <v>337</v>
      </c>
      <c r="J31" s="158" t="s">
        <v>400</v>
      </c>
    </row>
    <row r="32" customHeight="1" spans="1:10">
      <c r="A32" s="149" t="s">
        <v>278</v>
      </c>
      <c r="B32" s="150" t="s">
        <v>399</v>
      </c>
      <c r="C32" s="150" t="s">
        <v>331</v>
      </c>
      <c r="D32" s="150" t="s">
        <v>342</v>
      </c>
      <c r="E32" s="150" t="s">
        <v>402</v>
      </c>
      <c r="F32" s="150" t="s">
        <v>334</v>
      </c>
      <c r="G32" s="150" t="s">
        <v>344</v>
      </c>
      <c r="H32" s="150"/>
      <c r="I32" s="150" t="s">
        <v>341</v>
      </c>
      <c r="J32" s="158" t="s">
        <v>402</v>
      </c>
    </row>
    <row r="33" customHeight="1" spans="1:10">
      <c r="A33" s="149" t="s">
        <v>278</v>
      </c>
      <c r="B33" s="150" t="s">
        <v>399</v>
      </c>
      <c r="C33" s="150" t="s">
        <v>345</v>
      </c>
      <c r="D33" s="150" t="s">
        <v>346</v>
      </c>
      <c r="E33" s="150" t="s">
        <v>403</v>
      </c>
      <c r="F33" s="150" t="s">
        <v>334</v>
      </c>
      <c r="G33" s="150" t="s">
        <v>404</v>
      </c>
      <c r="H33" s="150"/>
      <c r="I33" s="150" t="s">
        <v>341</v>
      </c>
      <c r="J33" s="158" t="s">
        <v>405</v>
      </c>
    </row>
    <row r="34" customHeight="1" spans="1:10">
      <c r="A34" s="149" t="s">
        <v>278</v>
      </c>
      <c r="B34" s="150" t="s">
        <v>399</v>
      </c>
      <c r="C34" s="150" t="s">
        <v>350</v>
      </c>
      <c r="D34" s="150" t="s">
        <v>351</v>
      </c>
      <c r="E34" s="150" t="s">
        <v>378</v>
      </c>
      <c r="F34" s="150" t="s">
        <v>353</v>
      </c>
      <c r="G34" s="150" t="s">
        <v>354</v>
      </c>
      <c r="H34" s="150" t="s">
        <v>355</v>
      </c>
      <c r="I34" s="150" t="s">
        <v>337</v>
      </c>
      <c r="J34" s="158" t="s">
        <v>406</v>
      </c>
    </row>
    <row r="35" customHeight="1" spans="1:10">
      <c r="A35" s="149" t="s">
        <v>274</v>
      </c>
      <c r="B35" s="150" t="s">
        <v>407</v>
      </c>
      <c r="C35" s="150" t="s">
        <v>331</v>
      </c>
      <c r="D35" s="150" t="s">
        <v>332</v>
      </c>
      <c r="E35" s="150" t="s">
        <v>408</v>
      </c>
      <c r="F35" s="150" t="s">
        <v>353</v>
      </c>
      <c r="G35" s="150" t="s">
        <v>409</v>
      </c>
      <c r="H35" s="150" t="s">
        <v>410</v>
      </c>
      <c r="I35" s="150" t="s">
        <v>337</v>
      </c>
      <c r="J35" s="158" t="s">
        <v>409</v>
      </c>
    </row>
    <row r="36" customHeight="1" spans="1:10">
      <c r="A36" s="149" t="s">
        <v>274</v>
      </c>
      <c r="B36" s="150" t="s">
        <v>407</v>
      </c>
      <c r="C36" s="150" t="s">
        <v>331</v>
      </c>
      <c r="D36" s="150" t="s">
        <v>338</v>
      </c>
      <c r="E36" s="150" t="s">
        <v>411</v>
      </c>
      <c r="F36" s="150" t="s">
        <v>334</v>
      </c>
      <c r="G36" s="150" t="s">
        <v>412</v>
      </c>
      <c r="H36" s="150"/>
      <c r="I36" s="150" t="s">
        <v>341</v>
      </c>
      <c r="J36" s="158" t="s">
        <v>412</v>
      </c>
    </row>
    <row r="37" customHeight="1" spans="1:10">
      <c r="A37" s="149" t="s">
        <v>274</v>
      </c>
      <c r="B37" s="150" t="s">
        <v>407</v>
      </c>
      <c r="C37" s="150" t="s">
        <v>345</v>
      </c>
      <c r="D37" s="150" t="s">
        <v>346</v>
      </c>
      <c r="E37" s="150" t="s">
        <v>413</v>
      </c>
      <c r="F37" s="150" t="s">
        <v>334</v>
      </c>
      <c r="G37" s="150" t="s">
        <v>414</v>
      </c>
      <c r="H37" s="150"/>
      <c r="I37" s="150" t="s">
        <v>341</v>
      </c>
      <c r="J37" s="158" t="s">
        <v>414</v>
      </c>
    </row>
    <row r="38" customHeight="1" spans="1:10">
      <c r="A38" s="149" t="s">
        <v>274</v>
      </c>
      <c r="B38" s="150" t="s">
        <v>407</v>
      </c>
      <c r="C38" s="150" t="s">
        <v>350</v>
      </c>
      <c r="D38" s="150" t="s">
        <v>351</v>
      </c>
      <c r="E38" s="150" t="s">
        <v>415</v>
      </c>
      <c r="F38" s="150" t="s">
        <v>353</v>
      </c>
      <c r="G38" s="150" t="s">
        <v>365</v>
      </c>
      <c r="H38" s="150" t="s">
        <v>355</v>
      </c>
      <c r="I38" s="150" t="s">
        <v>337</v>
      </c>
      <c r="J38" s="158" t="s">
        <v>416</v>
      </c>
    </row>
    <row r="39" customHeight="1" spans="1:10">
      <c r="A39" s="149" t="s">
        <v>272</v>
      </c>
      <c r="B39" s="150" t="s">
        <v>417</v>
      </c>
      <c r="C39" s="150" t="s">
        <v>331</v>
      </c>
      <c r="D39" s="150" t="s">
        <v>332</v>
      </c>
      <c r="E39" s="150" t="s">
        <v>418</v>
      </c>
      <c r="F39" s="150" t="s">
        <v>353</v>
      </c>
      <c r="G39" s="150" t="s">
        <v>419</v>
      </c>
      <c r="H39" s="150" t="s">
        <v>410</v>
      </c>
      <c r="I39" s="150" t="s">
        <v>337</v>
      </c>
      <c r="J39" s="158" t="s">
        <v>418</v>
      </c>
    </row>
    <row r="40" customHeight="1" spans="1:10">
      <c r="A40" s="149" t="s">
        <v>272</v>
      </c>
      <c r="B40" s="150" t="s">
        <v>417</v>
      </c>
      <c r="C40" s="150" t="s">
        <v>331</v>
      </c>
      <c r="D40" s="150" t="s">
        <v>332</v>
      </c>
      <c r="E40" s="150" t="s">
        <v>420</v>
      </c>
      <c r="F40" s="150" t="s">
        <v>353</v>
      </c>
      <c r="G40" s="150" t="s">
        <v>419</v>
      </c>
      <c r="H40" s="150" t="s">
        <v>410</v>
      </c>
      <c r="I40" s="150" t="s">
        <v>337</v>
      </c>
      <c r="J40" s="158" t="s">
        <v>420</v>
      </c>
    </row>
    <row r="41" customHeight="1" spans="1:10">
      <c r="A41" s="149" t="s">
        <v>272</v>
      </c>
      <c r="B41" s="150" t="s">
        <v>417</v>
      </c>
      <c r="C41" s="150" t="s">
        <v>331</v>
      </c>
      <c r="D41" s="150" t="s">
        <v>338</v>
      </c>
      <c r="E41" s="150" t="s">
        <v>421</v>
      </c>
      <c r="F41" s="150" t="s">
        <v>353</v>
      </c>
      <c r="G41" s="150" t="s">
        <v>422</v>
      </c>
      <c r="H41" s="150" t="s">
        <v>355</v>
      </c>
      <c r="I41" s="150" t="s">
        <v>337</v>
      </c>
      <c r="J41" s="158" t="s">
        <v>421</v>
      </c>
    </row>
    <row r="42" customHeight="1" spans="1:10">
      <c r="A42" s="149" t="s">
        <v>272</v>
      </c>
      <c r="B42" s="150" t="s">
        <v>417</v>
      </c>
      <c r="C42" s="150" t="s">
        <v>331</v>
      </c>
      <c r="D42" s="150" t="s">
        <v>338</v>
      </c>
      <c r="E42" s="150" t="s">
        <v>423</v>
      </c>
      <c r="F42" s="150" t="s">
        <v>353</v>
      </c>
      <c r="G42" s="150" t="s">
        <v>365</v>
      </c>
      <c r="H42" s="150" t="s">
        <v>355</v>
      </c>
      <c r="I42" s="150" t="s">
        <v>337</v>
      </c>
      <c r="J42" s="158" t="s">
        <v>423</v>
      </c>
    </row>
    <row r="43" customHeight="1" spans="1:10">
      <c r="A43" s="149" t="s">
        <v>272</v>
      </c>
      <c r="B43" s="150" t="s">
        <v>417</v>
      </c>
      <c r="C43" s="150" t="s">
        <v>345</v>
      </c>
      <c r="D43" s="150" t="s">
        <v>361</v>
      </c>
      <c r="E43" s="150" t="s">
        <v>424</v>
      </c>
      <c r="F43" s="150" t="s">
        <v>425</v>
      </c>
      <c r="G43" s="150" t="s">
        <v>426</v>
      </c>
      <c r="H43" s="150" t="s">
        <v>410</v>
      </c>
      <c r="I43" s="150" t="s">
        <v>337</v>
      </c>
      <c r="J43" s="158" t="s">
        <v>424</v>
      </c>
    </row>
    <row r="44" customHeight="1" spans="1:10">
      <c r="A44" s="149" t="s">
        <v>272</v>
      </c>
      <c r="B44" s="150" t="s">
        <v>417</v>
      </c>
      <c r="C44" s="150" t="s">
        <v>350</v>
      </c>
      <c r="D44" s="150" t="s">
        <v>351</v>
      </c>
      <c r="E44" s="150" t="s">
        <v>427</v>
      </c>
      <c r="F44" s="150" t="s">
        <v>353</v>
      </c>
      <c r="G44" s="150" t="s">
        <v>354</v>
      </c>
      <c r="H44" s="150" t="s">
        <v>355</v>
      </c>
      <c r="I44" s="150" t="s">
        <v>337</v>
      </c>
      <c r="J44" s="158" t="s">
        <v>427</v>
      </c>
    </row>
    <row r="45" customHeight="1" spans="1:10">
      <c r="A45" s="151" t="s">
        <v>294</v>
      </c>
      <c r="B45" s="152" t="s">
        <v>428</v>
      </c>
      <c r="C45" s="153" t="s">
        <v>331</v>
      </c>
      <c r="D45" s="153" t="s">
        <v>332</v>
      </c>
      <c r="E45" s="154" t="s">
        <v>429</v>
      </c>
      <c r="F45" s="155" t="s">
        <v>334</v>
      </c>
      <c r="G45" s="155" t="s">
        <v>369</v>
      </c>
      <c r="H45" s="155" t="s">
        <v>355</v>
      </c>
      <c r="I45" s="159" t="s">
        <v>337</v>
      </c>
      <c r="J45" s="154" t="s">
        <v>429</v>
      </c>
    </row>
    <row r="46" customHeight="1" spans="1:10">
      <c r="A46" s="151"/>
      <c r="B46" s="153"/>
      <c r="C46" s="153" t="s">
        <v>331</v>
      </c>
      <c r="D46" s="153" t="s">
        <v>332</v>
      </c>
      <c r="E46" s="154" t="s">
        <v>430</v>
      </c>
      <c r="F46" s="155" t="s">
        <v>334</v>
      </c>
      <c r="G46" s="155" t="s">
        <v>369</v>
      </c>
      <c r="H46" s="155" t="s">
        <v>355</v>
      </c>
      <c r="I46" s="159" t="s">
        <v>337</v>
      </c>
      <c r="J46" s="154" t="s">
        <v>430</v>
      </c>
    </row>
    <row r="47" customHeight="1" spans="1:10">
      <c r="A47" s="151"/>
      <c r="B47" s="153"/>
      <c r="C47" s="153" t="s">
        <v>345</v>
      </c>
      <c r="D47" s="153" t="s">
        <v>431</v>
      </c>
      <c r="E47" s="154" t="s">
        <v>432</v>
      </c>
      <c r="F47" s="155" t="s">
        <v>334</v>
      </c>
      <c r="G47" s="155" t="s">
        <v>433</v>
      </c>
      <c r="H47" s="155" t="s">
        <v>434</v>
      </c>
      <c r="I47" s="159" t="s">
        <v>341</v>
      </c>
      <c r="J47" s="154" t="s">
        <v>432</v>
      </c>
    </row>
    <row r="48" customHeight="1" spans="1:10">
      <c r="A48" s="151"/>
      <c r="B48" s="153"/>
      <c r="C48" s="153" t="s">
        <v>345</v>
      </c>
      <c r="D48" s="153" t="s">
        <v>361</v>
      </c>
      <c r="E48" s="154" t="s">
        <v>435</v>
      </c>
      <c r="F48" s="155" t="s">
        <v>353</v>
      </c>
      <c r="G48" s="155" t="s">
        <v>82</v>
      </c>
      <c r="H48" s="155" t="s">
        <v>390</v>
      </c>
      <c r="I48" s="159" t="s">
        <v>337</v>
      </c>
      <c r="J48" s="154" t="s">
        <v>435</v>
      </c>
    </row>
    <row r="49" customHeight="1" spans="1:10">
      <c r="A49" s="151"/>
      <c r="B49" s="153"/>
      <c r="C49" s="153" t="s">
        <v>345</v>
      </c>
      <c r="D49" s="153" t="s">
        <v>361</v>
      </c>
      <c r="E49" s="154" t="s">
        <v>436</v>
      </c>
      <c r="F49" s="155" t="s">
        <v>353</v>
      </c>
      <c r="G49" s="155" t="s">
        <v>437</v>
      </c>
      <c r="H49" s="155" t="s">
        <v>355</v>
      </c>
      <c r="I49" s="159" t="s">
        <v>337</v>
      </c>
      <c r="J49" s="154" t="s">
        <v>436</v>
      </c>
    </row>
    <row r="50" customHeight="1" spans="1:10">
      <c r="A50" s="151"/>
      <c r="B50" s="153"/>
      <c r="C50" s="153" t="s">
        <v>345</v>
      </c>
      <c r="D50" s="153" t="s">
        <v>361</v>
      </c>
      <c r="E50" s="154" t="s">
        <v>438</v>
      </c>
      <c r="F50" s="155" t="s">
        <v>353</v>
      </c>
      <c r="G50" s="155" t="s">
        <v>377</v>
      </c>
      <c r="H50" s="155" t="s">
        <v>355</v>
      </c>
      <c r="I50" s="159" t="s">
        <v>337</v>
      </c>
      <c r="J50" s="154" t="s">
        <v>438</v>
      </c>
    </row>
    <row r="51" customHeight="1" spans="1:10">
      <c r="A51" s="151"/>
      <c r="B51" s="153"/>
      <c r="C51" s="153" t="s">
        <v>345</v>
      </c>
      <c r="D51" s="153" t="s">
        <v>361</v>
      </c>
      <c r="E51" s="154" t="s">
        <v>439</v>
      </c>
      <c r="F51" s="155" t="s">
        <v>334</v>
      </c>
      <c r="G51" s="155" t="s">
        <v>440</v>
      </c>
      <c r="H51" s="155" t="s">
        <v>434</v>
      </c>
      <c r="I51" s="159" t="s">
        <v>341</v>
      </c>
      <c r="J51" s="154" t="s">
        <v>439</v>
      </c>
    </row>
    <row r="52" customHeight="1" spans="1:10">
      <c r="A52" s="151"/>
      <c r="B52" s="153"/>
      <c r="C52" s="153" t="s">
        <v>345</v>
      </c>
      <c r="D52" s="154" t="s">
        <v>346</v>
      </c>
      <c r="E52" s="154" t="s">
        <v>441</v>
      </c>
      <c r="F52" s="155" t="s">
        <v>334</v>
      </c>
      <c r="G52" s="155" t="s">
        <v>442</v>
      </c>
      <c r="H52" s="155" t="s">
        <v>434</v>
      </c>
      <c r="I52" s="159" t="s">
        <v>341</v>
      </c>
      <c r="J52" s="154" t="s">
        <v>441</v>
      </c>
    </row>
    <row r="53" customHeight="1" spans="1:10">
      <c r="A53" s="151"/>
      <c r="B53" s="153"/>
      <c r="C53" s="153" t="s">
        <v>345</v>
      </c>
      <c r="D53" s="154" t="s">
        <v>346</v>
      </c>
      <c r="E53" s="154" t="s">
        <v>443</v>
      </c>
      <c r="F53" s="155" t="s">
        <v>334</v>
      </c>
      <c r="G53" s="155" t="s">
        <v>444</v>
      </c>
      <c r="H53" s="155" t="s">
        <v>434</v>
      </c>
      <c r="I53" s="159" t="s">
        <v>341</v>
      </c>
      <c r="J53" s="154" t="s">
        <v>443</v>
      </c>
    </row>
    <row r="54" customHeight="1" spans="1:10">
      <c r="A54" s="151"/>
      <c r="B54" s="153"/>
      <c r="C54" s="153" t="s">
        <v>350</v>
      </c>
      <c r="D54" s="153" t="s">
        <v>351</v>
      </c>
      <c r="E54" s="154" t="s">
        <v>445</v>
      </c>
      <c r="F54" s="155" t="s">
        <v>353</v>
      </c>
      <c r="G54" s="155" t="s">
        <v>446</v>
      </c>
      <c r="H54" s="155" t="s">
        <v>355</v>
      </c>
      <c r="I54" s="159" t="s">
        <v>337</v>
      </c>
      <c r="J54" s="154" t="s">
        <v>445</v>
      </c>
    </row>
    <row r="55" customHeight="1" spans="1:10">
      <c r="A55" s="156" t="s">
        <v>296</v>
      </c>
      <c r="B55" s="153" t="s">
        <v>447</v>
      </c>
      <c r="C55" s="154" t="s">
        <v>331</v>
      </c>
      <c r="D55" s="154" t="s">
        <v>332</v>
      </c>
      <c r="E55" s="154" t="s">
        <v>448</v>
      </c>
      <c r="F55" s="155" t="s">
        <v>353</v>
      </c>
      <c r="G55" s="155" t="s">
        <v>377</v>
      </c>
      <c r="H55" s="155" t="s">
        <v>355</v>
      </c>
      <c r="I55" s="159" t="s">
        <v>337</v>
      </c>
      <c r="J55" s="154" t="s">
        <v>448</v>
      </c>
    </row>
    <row r="56" customHeight="1" spans="1:10">
      <c r="A56" s="156"/>
      <c r="B56" s="153"/>
      <c r="C56" s="154" t="s">
        <v>331</v>
      </c>
      <c r="D56" s="154" t="s">
        <v>332</v>
      </c>
      <c r="E56" s="154" t="s">
        <v>449</v>
      </c>
      <c r="F56" s="155" t="s">
        <v>353</v>
      </c>
      <c r="G56" s="155" t="s">
        <v>446</v>
      </c>
      <c r="H56" s="155" t="s">
        <v>355</v>
      </c>
      <c r="I56" s="159" t="s">
        <v>337</v>
      </c>
      <c r="J56" s="154" t="s">
        <v>449</v>
      </c>
    </row>
    <row r="57" customHeight="1" spans="1:10">
      <c r="A57" s="156"/>
      <c r="B57" s="153"/>
      <c r="C57" s="154" t="s">
        <v>331</v>
      </c>
      <c r="D57" s="154" t="s">
        <v>332</v>
      </c>
      <c r="E57" s="154" t="s">
        <v>450</v>
      </c>
      <c r="F57" s="155" t="s">
        <v>353</v>
      </c>
      <c r="G57" s="155" t="s">
        <v>377</v>
      </c>
      <c r="H57" s="155" t="s">
        <v>355</v>
      </c>
      <c r="I57" s="159" t="s">
        <v>337</v>
      </c>
      <c r="J57" s="154" t="s">
        <v>450</v>
      </c>
    </row>
    <row r="58" customHeight="1" spans="1:10">
      <c r="A58" s="156"/>
      <c r="B58" s="153"/>
      <c r="C58" s="154" t="s">
        <v>331</v>
      </c>
      <c r="D58" s="154" t="s">
        <v>332</v>
      </c>
      <c r="E58" s="154" t="s">
        <v>451</v>
      </c>
      <c r="F58" s="155" t="s">
        <v>353</v>
      </c>
      <c r="G58" s="155" t="s">
        <v>452</v>
      </c>
      <c r="H58" s="155" t="s">
        <v>355</v>
      </c>
      <c r="I58" s="159" t="s">
        <v>337</v>
      </c>
      <c r="J58" s="154" t="s">
        <v>451</v>
      </c>
    </row>
    <row r="59" customHeight="1" spans="1:10">
      <c r="A59" s="156"/>
      <c r="B59" s="153"/>
      <c r="C59" s="154" t="s">
        <v>331</v>
      </c>
      <c r="D59" s="154" t="s">
        <v>332</v>
      </c>
      <c r="E59" s="154" t="s">
        <v>453</v>
      </c>
      <c r="F59" s="155" t="s">
        <v>353</v>
      </c>
      <c r="G59" s="155" t="s">
        <v>454</v>
      </c>
      <c r="H59" s="155" t="s">
        <v>355</v>
      </c>
      <c r="I59" s="159" t="s">
        <v>337</v>
      </c>
      <c r="J59" s="154" t="s">
        <v>453</v>
      </c>
    </row>
    <row r="60" customHeight="1" spans="1:10">
      <c r="A60" s="156"/>
      <c r="B60" s="153"/>
      <c r="C60" s="154" t="s">
        <v>331</v>
      </c>
      <c r="D60" s="154" t="s">
        <v>332</v>
      </c>
      <c r="E60" s="154" t="s">
        <v>455</v>
      </c>
      <c r="F60" s="155" t="s">
        <v>353</v>
      </c>
      <c r="G60" s="155" t="s">
        <v>377</v>
      </c>
      <c r="H60" s="155" t="s">
        <v>355</v>
      </c>
      <c r="I60" s="159" t="s">
        <v>337</v>
      </c>
      <c r="J60" s="154" t="s">
        <v>455</v>
      </c>
    </row>
    <row r="61" customHeight="1" spans="1:10">
      <c r="A61" s="156"/>
      <c r="B61" s="153"/>
      <c r="C61" s="154" t="s">
        <v>331</v>
      </c>
      <c r="D61" s="154" t="s">
        <v>332</v>
      </c>
      <c r="E61" s="154" t="s">
        <v>456</v>
      </c>
      <c r="F61" s="155" t="s">
        <v>353</v>
      </c>
      <c r="G61" s="155" t="s">
        <v>452</v>
      </c>
      <c r="H61" s="155" t="s">
        <v>355</v>
      </c>
      <c r="I61" s="159" t="s">
        <v>337</v>
      </c>
      <c r="J61" s="154" t="s">
        <v>456</v>
      </c>
    </row>
    <row r="62" customHeight="1" spans="1:10">
      <c r="A62" s="156"/>
      <c r="B62" s="153"/>
      <c r="C62" s="154" t="s">
        <v>331</v>
      </c>
      <c r="D62" s="154" t="s">
        <v>332</v>
      </c>
      <c r="E62" s="154" t="s">
        <v>457</v>
      </c>
      <c r="F62" s="155" t="s">
        <v>353</v>
      </c>
      <c r="G62" s="155" t="s">
        <v>458</v>
      </c>
      <c r="H62" s="155" t="s">
        <v>355</v>
      </c>
      <c r="I62" s="159" t="s">
        <v>337</v>
      </c>
      <c r="J62" s="154" t="s">
        <v>457</v>
      </c>
    </row>
    <row r="63" customHeight="1" spans="1:10">
      <c r="A63" s="156"/>
      <c r="B63" s="153"/>
      <c r="C63" s="154" t="s">
        <v>331</v>
      </c>
      <c r="D63" s="154" t="s">
        <v>332</v>
      </c>
      <c r="E63" s="154" t="s">
        <v>459</v>
      </c>
      <c r="F63" s="155" t="s">
        <v>334</v>
      </c>
      <c r="G63" s="155" t="s">
        <v>369</v>
      </c>
      <c r="H63" s="155" t="s">
        <v>355</v>
      </c>
      <c r="I63" s="159" t="s">
        <v>337</v>
      </c>
      <c r="J63" s="154" t="s">
        <v>459</v>
      </c>
    </row>
    <row r="64" customHeight="1" spans="1:10">
      <c r="A64" s="156"/>
      <c r="B64" s="153"/>
      <c r="C64" s="154" t="s">
        <v>331</v>
      </c>
      <c r="D64" s="154" t="s">
        <v>338</v>
      </c>
      <c r="E64" s="154" t="s">
        <v>460</v>
      </c>
      <c r="F64" s="155" t="s">
        <v>353</v>
      </c>
      <c r="G64" s="155" t="s">
        <v>461</v>
      </c>
      <c r="H64" s="155" t="s">
        <v>355</v>
      </c>
      <c r="I64" s="159" t="s">
        <v>337</v>
      </c>
      <c r="J64" s="154" t="s">
        <v>460</v>
      </c>
    </row>
    <row r="65" customHeight="1" spans="1:10">
      <c r="A65" s="156"/>
      <c r="B65" s="153"/>
      <c r="C65" s="154" t="s">
        <v>331</v>
      </c>
      <c r="D65" s="154" t="s">
        <v>338</v>
      </c>
      <c r="E65" s="154" t="s">
        <v>462</v>
      </c>
      <c r="F65" s="155" t="s">
        <v>353</v>
      </c>
      <c r="G65" s="155" t="s">
        <v>461</v>
      </c>
      <c r="H65" s="155" t="s">
        <v>355</v>
      </c>
      <c r="I65" s="159" t="s">
        <v>337</v>
      </c>
      <c r="J65" s="154" t="s">
        <v>462</v>
      </c>
    </row>
    <row r="66" customHeight="1" spans="1:10">
      <c r="A66" s="156"/>
      <c r="B66" s="153"/>
      <c r="C66" s="154" t="s">
        <v>331</v>
      </c>
      <c r="D66" s="154" t="s">
        <v>338</v>
      </c>
      <c r="E66" s="154" t="s">
        <v>463</v>
      </c>
      <c r="F66" s="155" t="s">
        <v>353</v>
      </c>
      <c r="G66" s="155" t="s">
        <v>461</v>
      </c>
      <c r="H66" s="155" t="s">
        <v>355</v>
      </c>
      <c r="I66" s="159" t="s">
        <v>337</v>
      </c>
      <c r="J66" s="154" t="s">
        <v>463</v>
      </c>
    </row>
    <row r="67" customHeight="1" spans="1:10">
      <c r="A67" s="156"/>
      <c r="B67" s="153"/>
      <c r="C67" s="154" t="s">
        <v>331</v>
      </c>
      <c r="D67" s="154" t="s">
        <v>338</v>
      </c>
      <c r="E67" s="154" t="s">
        <v>464</v>
      </c>
      <c r="F67" s="155" t="s">
        <v>353</v>
      </c>
      <c r="G67" s="155" t="s">
        <v>461</v>
      </c>
      <c r="H67" s="155" t="s">
        <v>355</v>
      </c>
      <c r="I67" s="159" t="s">
        <v>337</v>
      </c>
      <c r="J67" s="154" t="s">
        <v>464</v>
      </c>
    </row>
    <row r="68" customHeight="1" spans="1:10">
      <c r="A68" s="156"/>
      <c r="B68" s="153"/>
      <c r="C68" s="154" t="s">
        <v>331</v>
      </c>
      <c r="D68" s="154" t="s">
        <v>338</v>
      </c>
      <c r="E68" s="154" t="s">
        <v>465</v>
      </c>
      <c r="F68" s="155" t="s">
        <v>353</v>
      </c>
      <c r="G68" s="155" t="s">
        <v>437</v>
      </c>
      <c r="H68" s="155" t="s">
        <v>355</v>
      </c>
      <c r="I68" s="159" t="s">
        <v>337</v>
      </c>
      <c r="J68" s="154" t="s">
        <v>465</v>
      </c>
    </row>
    <row r="69" customHeight="1" spans="1:10">
      <c r="A69" s="156"/>
      <c r="B69" s="153"/>
      <c r="C69" s="154" t="s">
        <v>331</v>
      </c>
      <c r="D69" s="154" t="s">
        <v>338</v>
      </c>
      <c r="E69" s="154" t="s">
        <v>466</v>
      </c>
      <c r="F69" s="155" t="s">
        <v>353</v>
      </c>
      <c r="G69" s="155" t="s">
        <v>437</v>
      </c>
      <c r="H69" s="155" t="s">
        <v>355</v>
      </c>
      <c r="I69" s="159" t="s">
        <v>337</v>
      </c>
      <c r="J69" s="154" t="s">
        <v>466</v>
      </c>
    </row>
    <row r="70" customHeight="1" spans="1:10">
      <c r="A70" s="156"/>
      <c r="B70" s="153"/>
      <c r="C70" s="154" t="s">
        <v>345</v>
      </c>
      <c r="D70" s="153" t="s">
        <v>361</v>
      </c>
      <c r="E70" s="154" t="s">
        <v>467</v>
      </c>
      <c r="F70" s="155" t="s">
        <v>334</v>
      </c>
      <c r="G70" s="155" t="s">
        <v>468</v>
      </c>
      <c r="H70" s="155" t="s">
        <v>434</v>
      </c>
      <c r="I70" s="159" t="s">
        <v>341</v>
      </c>
      <c r="J70" s="154" t="s">
        <v>467</v>
      </c>
    </row>
    <row r="71" customHeight="1" spans="1:10">
      <c r="A71" s="156"/>
      <c r="B71" s="153"/>
      <c r="C71" s="154" t="s">
        <v>345</v>
      </c>
      <c r="D71" s="153" t="s">
        <v>361</v>
      </c>
      <c r="E71" s="154" t="s">
        <v>469</v>
      </c>
      <c r="F71" s="155" t="s">
        <v>353</v>
      </c>
      <c r="G71" s="155" t="s">
        <v>377</v>
      </c>
      <c r="H71" s="155" t="s">
        <v>355</v>
      </c>
      <c r="I71" s="159" t="s">
        <v>337</v>
      </c>
      <c r="J71" s="154" t="s">
        <v>469</v>
      </c>
    </row>
    <row r="72" customHeight="1" spans="1:10">
      <c r="A72" s="156"/>
      <c r="B72" s="153"/>
      <c r="C72" s="154" t="s">
        <v>345</v>
      </c>
      <c r="D72" s="153" t="s">
        <v>346</v>
      </c>
      <c r="E72" s="154" t="s">
        <v>470</v>
      </c>
      <c r="F72" s="155" t="s">
        <v>334</v>
      </c>
      <c r="G72" s="155" t="s">
        <v>471</v>
      </c>
      <c r="H72" s="155" t="s">
        <v>434</v>
      </c>
      <c r="I72" s="159" t="s">
        <v>341</v>
      </c>
      <c r="J72" s="154" t="s">
        <v>470</v>
      </c>
    </row>
    <row r="73" customHeight="1" spans="1:10">
      <c r="A73" s="156"/>
      <c r="B73" s="153"/>
      <c r="C73" s="153" t="s">
        <v>350</v>
      </c>
      <c r="D73" s="153" t="s">
        <v>351</v>
      </c>
      <c r="E73" s="154" t="s">
        <v>472</v>
      </c>
      <c r="F73" s="155" t="s">
        <v>353</v>
      </c>
      <c r="G73" s="155" t="s">
        <v>452</v>
      </c>
      <c r="H73" s="155" t="s">
        <v>355</v>
      </c>
      <c r="I73" s="159" t="s">
        <v>337</v>
      </c>
      <c r="J73" s="152" t="s">
        <v>472</v>
      </c>
    </row>
    <row r="74" customHeight="1" spans="1:10">
      <c r="A74" s="156" t="s">
        <v>298</v>
      </c>
      <c r="B74" s="153" t="s">
        <v>473</v>
      </c>
      <c r="C74" s="153" t="s">
        <v>331</v>
      </c>
      <c r="D74" s="153" t="s">
        <v>332</v>
      </c>
      <c r="E74" s="154" t="s">
        <v>474</v>
      </c>
      <c r="F74" s="155" t="s">
        <v>334</v>
      </c>
      <c r="G74" s="155" t="s">
        <v>369</v>
      </c>
      <c r="H74" s="155" t="s">
        <v>355</v>
      </c>
      <c r="I74" s="159" t="s">
        <v>337</v>
      </c>
      <c r="J74" s="154" t="s">
        <v>474</v>
      </c>
    </row>
    <row r="75" customHeight="1" spans="1:10">
      <c r="A75" s="156"/>
      <c r="B75" s="153"/>
      <c r="C75" s="153" t="s">
        <v>345</v>
      </c>
      <c r="D75" s="153" t="s">
        <v>361</v>
      </c>
      <c r="E75" s="154" t="s">
        <v>475</v>
      </c>
      <c r="F75" s="155" t="s">
        <v>353</v>
      </c>
      <c r="G75" s="155" t="s">
        <v>446</v>
      </c>
      <c r="H75" s="155" t="s">
        <v>355</v>
      </c>
      <c r="I75" s="159" t="s">
        <v>337</v>
      </c>
      <c r="J75" s="154" t="s">
        <v>475</v>
      </c>
    </row>
    <row r="76" customHeight="1" spans="1:10">
      <c r="A76" s="156"/>
      <c r="B76" s="153"/>
      <c r="C76" s="153" t="s">
        <v>350</v>
      </c>
      <c r="D76" s="153" t="s">
        <v>351</v>
      </c>
      <c r="E76" s="154" t="s">
        <v>364</v>
      </c>
      <c r="F76" s="155" t="s">
        <v>353</v>
      </c>
      <c r="G76" s="155" t="s">
        <v>446</v>
      </c>
      <c r="H76" s="155" t="s">
        <v>355</v>
      </c>
      <c r="I76" s="159" t="s">
        <v>337</v>
      </c>
      <c r="J76" s="154" t="s">
        <v>364</v>
      </c>
    </row>
    <row r="77" customHeight="1" spans="1:10">
      <c r="A77" s="156" t="s">
        <v>300</v>
      </c>
      <c r="B77" s="150" t="s">
        <v>387</v>
      </c>
      <c r="C77" s="150" t="s">
        <v>331</v>
      </c>
      <c r="D77" s="150" t="s">
        <v>332</v>
      </c>
      <c r="E77" s="150" t="s">
        <v>388</v>
      </c>
      <c r="F77" s="150" t="s">
        <v>334</v>
      </c>
      <c r="G77" s="150" t="s">
        <v>389</v>
      </c>
      <c r="H77" s="150" t="s">
        <v>390</v>
      </c>
      <c r="I77" s="150" t="s">
        <v>337</v>
      </c>
      <c r="J77" s="158" t="s">
        <v>388</v>
      </c>
    </row>
    <row r="78" customHeight="1" spans="1:10">
      <c r="A78" s="156"/>
      <c r="B78" s="150"/>
      <c r="C78" s="150" t="s">
        <v>331</v>
      </c>
      <c r="D78" s="150" t="s">
        <v>338</v>
      </c>
      <c r="E78" s="150" t="s">
        <v>391</v>
      </c>
      <c r="F78" s="150" t="s">
        <v>353</v>
      </c>
      <c r="G78" s="150" t="s">
        <v>354</v>
      </c>
      <c r="H78" s="150" t="s">
        <v>355</v>
      </c>
      <c r="I78" s="150" t="s">
        <v>337</v>
      </c>
      <c r="J78" s="158" t="s">
        <v>391</v>
      </c>
    </row>
    <row r="79" customHeight="1" spans="1:10">
      <c r="A79" s="156"/>
      <c r="B79" s="150"/>
      <c r="C79" s="150" t="s">
        <v>331</v>
      </c>
      <c r="D79" s="150" t="s">
        <v>338</v>
      </c>
      <c r="E79" s="150" t="s">
        <v>392</v>
      </c>
      <c r="F79" s="150" t="s">
        <v>353</v>
      </c>
      <c r="G79" s="150" t="s">
        <v>354</v>
      </c>
      <c r="H79" s="150" t="s">
        <v>355</v>
      </c>
      <c r="I79" s="150" t="s">
        <v>337</v>
      </c>
      <c r="J79" s="158" t="s">
        <v>392</v>
      </c>
    </row>
    <row r="80" customHeight="1" spans="1:10">
      <c r="A80" s="156"/>
      <c r="B80" s="150"/>
      <c r="C80" s="150" t="s">
        <v>331</v>
      </c>
      <c r="D80" s="150" t="s">
        <v>338</v>
      </c>
      <c r="E80" s="150" t="s">
        <v>393</v>
      </c>
      <c r="F80" s="150" t="s">
        <v>353</v>
      </c>
      <c r="G80" s="150" t="s">
        <v>394</v>
      </c>
      <c r="H80" s="150" t="s">
        <v>355</v>
      </c>
      <c r="I80" s="150" t="s">
        <v>337</v>
      </c>
      <c r="J80" s="158" t="s">
        <v>393</v>
      </c>
    </row>
    <row r="81" customHeight="1" spans="1:10">
      <c r="A81" s="156"/>
      <c r="B81" s="150"/>
      <c r="C81" s="150" t="s">
        <v>345</v>
      </c>
      <c r="D81" s="150" t="s">
        <v>346</v>
      </c>
      <c r="E81" s="150" t="s">
        <v>395</v>
      </c>
      <c r="F81" s="150" t="s">
        <v>334</v>
      </c>
      <c r="G81" s="150" t="s">
        <v>396</v>
      </c>
      <c r="H81" s="150"/>
      <c r="I81" s="150" t="s">
        <v>341</v>
      </c>
      <c r="J81" s="158" t="s">
        <v>395</v>
      </c>
    </row>
    <row r="82" customHeight="1" spans="1:10">
      <c r="A82" s="156"/>
      <c r="B82" s="150"/>
      <c r="C82" s="150" t="s">
        <v>350</v>
      </c>
      <c r="D82" s="150" t="s">
        <v>351</v>
      </c>
      <c r="E82" s="150" t="s">
        <v>397</v>
      </c>
      <c r="F82" s="150" t="s">
        <v>353</v>
      </c>
      <c r="G82" s="150" t="s">
        <v>398</v>
      </c>
      <c r="H82" s="150" t="s">
        <v>355</v>
      </c>
      <c r="I82" s="150" t="s">
        <v>337</v>
      </c>
      <c r="J82" s="158" t="s">
        <v>397</v>
      </c>
    </row>
    <row r="83" customHeight="1" spans="1:10">
      <c r="A83" s="156" t="s">
        <v>303</v>
      </c>
      <c r="B83" s="153" t="s">
        <v>476</v>
      </c>
      <c r="C83" s="153" t="s">
        <v>331</v>
      </c>
      <c r="D83" s="153" t="s">
        <v>332</v>
      </c>
      <c r="E83" s="154" t="s">
        <v>477</v>
      </c>
      <c r="F83" s="155" t="s">
        <v>353</v>
      </c>
      <c r="G83" s="155" t="s">
        <v>446</v>
      </c>
      <c r="H83" s="155" t="s">
        <v>355</v>
      </c>
      <c r="I83" s="159" t="s">
        <v>337</v>
      </c>
      <c r="J83" s="154" t="s">
        <v>477</v>
      </c>
    </row>
    <row r="84" customHeight="1" spans="1:10">
      <c r="A84" s="156"/>
      <c r="B84" s="153"/>
      <c r="C84" s="153" t="s">
        <v>331</v>
      </c>
      <c r="D84" s="153" t="s">
        <v>332</v>
      </c>
      <c r="E84" s="154" t="s">
        <v>478</v>
      </c>
      <c r="F84" s="155" t="s">
        <v>353</v>
      </c>
      <c r="G84" s="155" t="s">
        <v>437</v>
      </c>
      <c r="H84" s="155" t="s">
        <v>355</v>
      </c>
      <c r="I84" s="159" t="s">
        <v>337</v>
      </c>
      <c r="J84" s="154" t="s">
        <v>478</v>
      </c>
    </row>
    <row r="85" customHeight="1" spans="1:10">
      <c r="A85" s="156"/>
      <c r="B85" s="153"/>
      <c r="C85" s="153" t="s">
        <v>331</v>
      </c>
      <c r="D85" s="153" t="s">
        <v>332</v>
      </c>
      <c r="E85" s="154" t="s">
        <v>479</v>
      </c>
      <c r="F85" s="155" t="s">
        <v>353</v>
      </c>
      <c r="G85" s="155" t="s">
        <v>377</v>
      </c>
      <c r="H85" s="155" t="s">
        <v>355</v>
      </c>
      <c r="I85" s="159" t="s">
        <v>337</v>
      </c>
      <c r="J85" s="154" t="s">
        <v>479</v>
      </c>
    </row>
    <row r="86" customHeight="1" spans="1:10">
      <c r="A86" s="156"/>
      <c r="B86" s="153"/>
      <c r="C86" s="153" t="s">
        <v>331</v>
      </c>
      <c r="D86" s="153" t="s">
        <v>332</v>
      </c>
      <c r="E86" s="154" t="s">
        <v>480</v>
      </c>
      <c r="F86" s="155" t="s">
        <v>353</v>
      </c>
      <c r="G86" s="155" t="s">
        <v>437</v>
      </c>
      <c r="H86" s="155" t="s">
        <v>355</v>
      </c>
      <c r="I86" s="159" t="s">
        <v>337</v>
      </c>
      <c r="J86" s="154" t="s">
        <v>480</v>
      </c>
    </row>
    <row r="87" customHeight="1" spans="1:10">
      <c r="A87" s="156"/>
      <c r="B87" s="153"/>
      <c r="C87" s="153" t="s">
        <v>331</v>
      </c>
      <c r="D87" s="153" t="s">
        <v>338</v>
      </c>
      <c r="E87" s="154" t="s">
        <v>481</v>
      </c>
      <c r="F87" s="155" t="s">
        <v>353</v>
      </c>
      <c r="G87" s="155" t="s">
        <v>482</v>
      </c>
      <c r="H87" s="155" t="s">
        <v>355</v>
      </c>
      <c r="I87" s="159" t="s">
        <v>337</v>
      </c>
      <c r="J87" s="154" t="s">
        <v>481</v>
      </c>
    </row>
    <row r="88" customHeight="1" spans="1:10">
      <c r="A88" s="156"/>
      <c r="B88" s="153"/>
      <c r="C88" s="153" t="s">
        <v>331</v>
      </c>
      <c r="D88" s="153" t="s">
        <v>338</v>
      </c>
      <c r="E88" s="154" t="s">
        <v>483</v>
      </c>
      <c r="F88" s="155" t="s">
        <v>353</v>
      </c>
      <c r="G88" s="155" t="s">
        <v>377</v>
      </c>
      <c r="H88" s="155" t="s">
        <v>355</v>
      </c>
      <c r="I88" s="159" t="s">
        <v>337</v>
      </c>
      <c r="J88" s="154" t="s">
        <v>483</v>
      </c>
    </row>
    <row r="89" customHeight="1" spans="1:10">
      <c r="A89" s="156"/>
      <c r="B89" s="153"/>
      <c r="C89" s="153" t="s">
        <v>331</v>
      </c>
      <c r="D89" s="153" t="s">
        <v>338</v>
      </c>
      <c r="E89" s="154" t="s">
        <v>484</v>
      </c>
      <c r="F89" s="155" t="s">
        <v>353</v>
      </c>
      <c r="G89" s="155" t="s">
        <v>377</v>
      </c>
      <c r="H89" s="155" t="s">
        <v>355</v>
      </c>
      <c r="I89" s="159" t="s">
        <v>337</v>
      </c>
      <c r="J89" s="154" t="s">
        <v>484</v>
      </c>
    </row>
    <row r="90" customHeight="1" spans="1:10">
      <c r="A90" s="156"/>
      <c r="B90" s="153"/>
      <c r="C90" s="153" t="s">
        <v>331</v>
      </c>
      <c r="D90" s="153" t="s">
        <v>338</v>
      </c>
      <c r="E90" s="154" t="s">
        <v>485</v>
      </c>
      <c r="F90" s="155" t="s">
        <v>425</v>
      </c>
      <c r="G90" s="155" t="s">
        <v>177</v>
      </c>
      <c r="H90" s="155" t="s">
        <v>355</v>
      </c>
      <c r="I90" s="159" t="s">
        <v>337</v>
      </c>
      <c r="J90" s="154" t="s">
        <v>485</v>
      </c>
    </row>
    <row r="91" customHeight="1" spans="1:10">
      <c r="A91" s="156"/>
      <c r="B91" s="153"/>
      <c r="C91" s="153" t="s">
        <v>345</v>
      </c>
      <c r="D91" s="153" t="s">
        <v>346</v>
      </c>
      <c r="E91" s="154" t="s">
        <v>486</v>
      </c>
      <c r="F91" s="155" t="s">
        <v>334</v>
      </c>
      <c r="G91" s="155" t="s">
        <v>444</v>
      </c>
      <c r="H91" s="155" t="s">
        <v>434</v>
      </c>
      <c r="I91" s="159" t="s">
        <v>341</v>
      </c>
      <c r="J91" s="154" t="s">
        <v>486</v>
      </c>
    </row>
    <row r="92" customHeight="1" spans="1:10">
      <c r="A92" s="156"/>
      <c r="B92" s="153"/>
      <c r="C92" s="153" t="s">
        <v>345</v>
      </c>
      <c r="D92" s="153" t="s">
        <v>346</v>
      </c>
      <c r="E92" s="154" t="s">
        <v>487</v>
      </c>
      <c r="F92" s="155" t="s">
        <v>334</v>
      </c>
      <c r="G92" s="155" t="s">
        <v>369</v>
      </c>
      <c r="H92" s="155" t="s">
        <v>355</v>
      </c>
      <c r="I92" s="159" t="s">
        <v>337</v>
      </c>
      <c r="J92" s="154" t="s">
        <v>487</v>
      </c>
    </row>
    <row r="93" customHeight="1" spans="1:10">
      <c r="A93" s="156"/>
      <c r="B93" s="153"/>
      <c r="C93" s="153" t="s">
        <v>345</v>
      </c>
      <c r="D93" s="153" t="s">
        <v>346</v>
      </c>
      <c r="E93" s="154" t="s">
        <v>488</v>
      </c>
      <c r="F93" s="155" t="s">
        <v>334</v>
      </c>
      <c r="G93" s="155" t="s">
        <v>369</v>
      </c>
      <c r="H93" s="155" t="s">
        <v>355</v>
      </c>
      <c r="I93" s="159" t="s">
        <v>337</v>
      </c>
      <c r="J93" s="154" t="s">
        <v>488</v>
      </c>
    </row>
    <row r="94" customHeight="1" spans="1:10">
      <c r="A94" s="156"/>
      <c r="B94" s="153"/>
      <c r="C94" s="153" t="s">
        <v>350</v>
      </c>
      <c r="D94" s="153" t="s">
        <v>351</v>
      </c>
      <c r="E94" s="154" t="s">
        <v>489</v>
      </c>
      <c r="F94" s="155" t="s">
        <v>353</v>
      </c>
      <c r="G94" s="155" t="s">
        <v>452</v>
      </c>
      <c r="H94" s="155" t="s">
        <v>355</v>
      </c>
      <c r="I94" s="159" t="s">
        <v>341</v>
      </c>
      <c r="J94" s="154" t="s">
        <v>489</v>
      </c>
    </row>
    <row r="95" customHeight="1" spans="1:10">
      <c r="A95" s="156" t="s">
        <v>305</v>
      </c>
      <c r="B95" s="152" t="s">
        <v>428</v>
      </c>
      <c r="C95" s="153" t="s">
        <v>331</v>
      </c>
      <c r="D95" s="153" t="s">
        <v>332</v>
      </c>
      <c r="E95" s="154" t="s">
        <v>429</v>
      </c>
      <c r="F95" s="155" t="s">
        <v>334</v>
      </c>
      <c r="G95" s="155" t="s">
        <v>369</v>
      </c>
      <c r="H95" s="155" t="s">
        <v>355</v>
      </c>
      <c r="I95" s="159" t="s">
        <v>337</v>
      </c>
      <c r="J95" s="154" t="s">
        <v>429</v>
      </c>
    </row>
    <row r="96" customHeight="1" spans="1:10">
      <c r="A96" s="156"/>
      <c r="B96" s="153"/>
      <c r="C96" s="153" t="s">
        <v>331</v>
      </c>
      <c r="D96" s="153" t="s">
        <v>332</v>
      </c>
      <c r="E96" s="154" t="s">
        <v>430</v>
      </c>
      <c r="F96" s="155" t="s">
        <v>334</v>
      </c>
      <c r="G96" s="155" t="s">
        <v>369</v>
      </c>
      <c r="H96" s="155" t="s">
        <v>355</v>
      </c>
      <c r="I96" s="159" t="s">
        <v>337</v>
      </c>
      <c r="J96" s="154" t="s">
        <v>430</v>
      </c>
    </row>
    <row r="97" customHeight="1" spans="1:10">
      <c r="A97" s="156"/>
      <c r="B97" s="153"/>
      <c r="C97" s="153" t="s">
        <v>345</v>
      </c>
      <c r="D97" s="153" t="s">
        <v>431</v>
      </c>
      <c r="E97" s="154" t="s">
        <v>432</v>
      </c>
      <c r="F97" s="155" t="s">
        <v>334</v>
      </c>
      <c r="G97" s="155" t="s">
        <v>433</v>
      </c>
      <c r="H97" s="155" t="s">
        <v>434</v>
      </c>
      <c r="I97" s="159" t="s">
        <v>341</v>
      </c>
      <c r="J97" s="154" t="s">
        <v>432</v>
      </c>
    </row>
    <row r="98" customHeight="1" spans="1:10">
      <c r="A98" s="156"/>
      <c r="B98" s="153"/>
      <c r="C98" s="153" t="s">
        <v>345</v>
      </c>
      <c r="D98" s="153" t="s">
        <v>361</v>
      </c>
      <c r="E98" s="154" t="s">
        <v>435</v>
      </c>
      <c r="F98" s="155" t="s">
        <v>353</v>
      </c>
      <c r="G98" s="155" t="s">
        <v>82</v>
      </c>
      <c r="H98" s="155" t="s">
        <v>390</v>
      </c>
      <c r="I98" s="159" t="s">
        <v>337</v>
      </c>
      <c r="J98" s="154" t="s">
        <v>435</v>
      </c>
    </row>
    <row r="99" customHeight="1" spans="1:10">
      <c r="A99" s="156"/>
      <c r="B99" s="153"/>
      <c r="C99" s="153" t="s">
        <v>345</v>
      </c>
      <c r="D99" s="153" t="s">
        <v>361</v>
      </c>
      <c r="E99" s="154" t="s">
        <v>436</v>
      </c>
      <c r="F99" s="155" t="s">
        <v>353</v>
      </c>
      <c r="G99" s="155" t="s">
        <v>437</v>
      </c>
      <c r="H99" s="155" t="s">
        <v>355</v>
      </c>
      <c r="I99" s="159" t="s">
        <v>337</v>
      </c>
      <c r="J99" s="154" t="s">
        <v>436</v>
      </c>
    </row>
    <row r="100" customHeight="1" spans="1:10">
      <c r="A100" s="156"/>
      <c r="B100" s="153"/>
      <c r="C100" s="153" t="s">
        <v>345</v>
      </c>
      <c r="D100" s="153" t="s">
        <v>361</v>
      </c>
      <c r="E100" s="154" t="s">
        <v>438</v>
      </c>
      <c r="F100" s="155" t="s">
        <v>353</v>
      </c>
      <c r="G100" s="155" t="s">
        <v>377</v>
      </c>
      <c r="H100" s="155" t="s">
        <v>355</v>
      </c>
      <c r="I100" s="159" t="s">
        <v>337</v>
      </c>
      <c r="J100" s="154" t="s">
        <v>438</v>
      </c>
    </row>
    <row r="101" customHeight="1" spans="1:10">
      <c r="A101" s="156"/>
      <c r="B101" s="153"/>
      <c r="C101" s="153" t="s">
        <v>345</v>
      </c>
      <c r="D101" s="153" t="s">
        <v>361</v>
      </c>
      <c r="E101" s="154" t="s">
        <v>439</v>
      </c>
      <c r="F101" s="155" t="s">
        <v>334</v>
      </c>
      <c r="G101" s="155" t="s">
        <v>440</v>
      </c>
      <c r="H101" s="155" t="s">
        <v>434</v>
      </c>
      <c r="I101" s="159" t="s">
        <v>341</v>
      </c>
      <c r="J101" s="154" t="s">
        <v>439</v>
      </c>
    </row>
    <row r="102" customHeight="1" spans="1:10">
      <c r="A102" s="156"/>
      <c r="B102" s="153"/>
      <c r="C102" s="153" t="s">
        <v>345</v>
      </c>
      <c r="D102" s="154" t="s">
        <v>346</v>
      </c>
      <c r="E102" s="154" t="s">
        <v>441</v>
      </c>
      <c r="F102" s="155" t="s">
        <v>334</v>
      </c>
      <c r="G102" s="155" t="s">
        <v>442</v>
      </c>
      <c r="H102" s="155" t="s">
        <v>434</v>
      </c>
      <c r="I102" s="159" t="s">
        <v>341</v>
      </c>
      <c r="J102" s="154" t="s">
        <v>441</v>
      </c>
    </row>
    <row r="103" customHeight="1" spans="1:10">
      <c r="A103" s="156"/>
      <c r="B103" s="153"/>
      <c r="C103" s="153" t="s">
        <v>345</v>
      </c>
      <c r="D103" s="154" t="s">
        <v>346</v>
      </c>
      <c r="E103" s="154" t="s">
        <v>443</v>
      </c>
      <c r="F103" s="155" t="s">
        <v>334</v>
      </c>
      <c r="G103" s="155" t="s">
        <v>444</v>
      </c>
      <c r="H103" s="155" t="s">
        <v>434</v>
      </c>
      <c r="I103" s="159" t="s">
        <v>341</v>
      </c>
      <c r="J103" s="154" t="s">
        <v>443</v>
      </c>
    </row>
    <row r="104" customHeight="1" spans="1:10">
      <c r="A104" s="156"/>
      <c r="B104" s="153"/>
      <c r="C104" s="153" t="s">
        <v>350</v>
      </c>
      <c r="D104" s="153" t="s">
        <v>351</v>
      </c>
      <c r="E104" s="154" t="s">
        <v>445</v>
      </c>
      <c r="F104" s="155" t="s">
        <v>353</v>
      </c>
      <c r="G104" s="155" t="s">
        <v>446</v>
      </c>
      <c r="H104" s="155" t="s">
        <v>355</v>
      </c>
      <c r="I104" s="159" t="s">
        <v>337</v>
      </c>
      <c r="J104" s="154" t="s">
        <v>445</v>
      </c>
    </row>
    <row r="105" customHeight="1" spans="1:10">
      <c r="A105" s="156" t="s">
        <v>308</v>
      </c>
      <c r="B105" s="153" t="s">
        <v>476</v>
      </c>
      <c r="C105" s="153" t="s">
        <v>331</v>
      </c>
      <c r="D105" s="153" t="s">
        <v>332</v>
      </c>
      <c r="E105" s="154" t="s">
        <v>477</v>
      </c>
      <c r="F105" s="155" t="s">
        <v>353</v>
      </c>
      <c r="G105" s="155" t="s">
        <v>446</v>
      </c>
      <c r="H105" s="155" t="s">
        <v>355</v>
      </c>
      <c r="I105" s="159" t="s">
        <v>337</v>
      </c>
      <c r="J105" s="154" t="s">
        <v>477</v>
      </c>
    </row>
    <row r="106" customHeight="1" spans="1:10">
      <c r="A106" s="156"/>
      <c r="B106" s="153"/>
      <c r="C106" s="153" t="s">
        <v>331</v>
      </c>
      <c r="D106" s="153" t="s">
        <v>332</v>
      </c>
      <c r="E106" s="154" t="s">
        <v>478</v>
      </c>
      <c r="F106" s="155" t="s">
        <v>353</v>
      </c>
      <c r="G106" s="155" t="s">
        <v>437</v>
      </c>
      <c r="H106" s="155" t="s">
        <v>355</v>
      </c>
      <c r="I106" s="159" t="s">
        <v>337</v>
      </c>
      <c r="J106" s="154" t="s">
        <v>478</v>
      </c>
    </row>
    <row r="107" customHeight="1" spans="1:10">
      <c r="A107" s="156"/>
      <c r="B107" s="153"/>
      <c r="C107" s="153" t="s">
        <v>331</v>
      </c>
      <c r="D107" s="153" t="s">
        <v>332</v>
      </c>
      <c r="E107" s="154" t="s">
        <v>479</v>
      </c>
      <c r="F107" s="155" t="s">
        <v>353</v>
      </c>
      <c r="G107" s="155" t="s">
        <v>377</v>
      </c>
      <c r="H107" s="155" t="s">
        <v>355</v>
      </c>
      <c r="I107" s="159" t="s">
        <v>337</v>
      </c>
      <c r="J107" s="154" t="s">
        <v>479</v>
      </c>
    </row>
    <row r="108" customHeight="1" spans="1:10">
      <c r="A108" s="156"/>
      <c r="B108" s="153"/>
      <c r="C108" s="153" t="s">
        <v>331</v>
      </c>
      <c r="D108" s="153" t="s">
        <v>332</v>
      </c>
      <c r="E108" s="154" t="s">
        <v>480</v>
      </c>
      <c r="F108" s="155" t="s">
        <v>353</v>
      </c>
      <c r="G108" s="155" t="s">
        <v>437</v>
      </c>
      <c r="H108" s="155" t="s">
        <v>355</v>
      </c>
      <c r="I108" s="159" t="s">
        <v>337</v>
      </c>
      <c r="J108" s="154" t="s">
        <v>480</v>
      </c>
    </row>
    <row r="109" customHeight="1" spans="1:10">
      <c r="A109" s="156"/>
      <c r="B109" s="153"/>
      <c r="C109" s="153" t="s">
        <v>331</v>
      </c>
      <c r="D109" s="153" t="s">
        <v>338</v>
      </c>
      <c r="E109" s="154" t="s">
        <v>481</v>
      </c>
      <c r="F109" s="155" t="s">
        <v>353</v>
      </c>
      <c r="G109" s="155" t="s">
        <v>482</v>
      </c>
      <c r="H109" s="155" t="s">
        <v>355</v>
      </c>
      <c r="I109" s="159" t="s">
        <v>337</v>
      </c>
      <c r="J109" s="154" t="s">
        <v>481</v>
      </c>
    </row>
    <row r="110" customHeight="1" spans="1:10">
      <c r="A110" s="156"/>
      <c r="B110" s="153"/>
      <c r="C110" s="153" t="s">
        <v>331</v>
      </c>
      <c r="D110" s="153" t="s">
        <v>338</v>
      </c>
      <c r="E110" s="154" t="s">
        <v>483</v>
      </c>
      <c r="F110" s="155" t="s">
        <v>353</v>
      </c>
      <c r="G110" s="155" t="s">
        <v>377</v>
      </c>
      <c r="H110" s="155" t="s">
        <v>355</v>
      </c>
      <c r="I110" s="159" t="s">
        <v>337</v>
      </c>
      <c r="J110" s="154" t="s">
        <v>483</v>
      </c>
    </row>
    <row r="111" customHeight="1" spans="1:10">
      <c r="A111" s="156"/>
      <c r="B111" s="153"/>
      <c r="C111" s="153" t="s">
        <v>331</v>
      </c>
      <c r="D111" s="153" t="s">
        <v>338</v>
      </c>
      <c r="E111" s="154" t="s">
        <v>484</v>
      </c>
      <c r="F111" s="155" t="s">
        <v>353</v>
      </c>
      <c r="G111" s="155" t="s">
        <v>377</v>
      </c>
      <c r="H111" s="155" t="s">
        <v>355</v>
      </c>
      <c r="I111" s="159" t="s">
        <v>337</v>
      </c>
      <c r="J111" s="154" t="s">
        <v>484</v>
      </c>
    </row>
    <row r="112" customHeight="1" spans="1:10">
      <c r="A112" s="156"/>
      <c r="B112" s="153"/>
      <c r="C112" s="153" t="s">
        <v>331</v>
      </c>
      <c r="D112" s="153" t="s">
        <v>338</v>
      </c>
      <c r="E112" s="154" t="s">
        <v>485</v>
      </c>
      <c r="F112" s="155" t="s">
        <v>425</v>
      </c>
      <c r="G112" s="155" t="s">
        <v>177</v>
      </c>
      <c r="H112" s="155" t="s">
        <v>355</v>
      </c>
      <c r="I112" s="159" t="s">
        <v>337</v>
      </c>
      <c r="J112" s="154" t="s">
        <v>485</v>
      </c>
    </row>
    <row r="113" customHeight="1" spans="1:10">
      <c r="A113" s="156"/>
      <c r="B113" s="153"/>
      <c r="C113" s="153" t="s">
        <v>345</v>
      </c>
      <c r="D113" s="153" t="s">
        <v>346</v>
      </c>
      <c r="E113" s="154" t="s">
        <v>486</v>
      </c>
      <c r="F113" s="155" t="s">
        <v>334</v>
      </c>
      <c r="G113" s="155" t="s">
        <v>444</v>
      </c>
      <c r="H113" s="155" t="s">
        <v>434</v>
      </c>
      <c r="I113" s="159" t="s">
        <v>341</v>
      </c>
      <c r="J113" s="154" t="s">
        <v>486</v>
      </c>
    </row>
    <row r="114" customHeight="1" spans="1:10">
      <c r="A114" s="156"/>
      <c r="B114" s="153"/>
      <c r="C114" s="153" t="s">
        <v>345</v>
      </c>
      <c r="D114" s="153" t="s">
        <v>346</v>
      </c>
      <c r="E114" s="154" t="s">
        <v>487</v>
      </c>
      <c r="F114" s="155" t="s">
        <v>334</v>
      </c>
      <c r="G114" s="155" t="s">
        <v>369</v>
      </c>
      <c r="H114" s="155" t="s">
        <v>355</v>
      </c>
      <c r="I114" s="159" t="s">
        <v>337</v>
      </c>
      <c r="J114" s="154" t="s">
        <v>487</v>
      </c>
    </row>
    <row r="115" customHeight="1" spans="1:10">
      <c r="A115" s="156"/>
      <c r="B115" s="153"/>
      <c r="C115" s="153" t="s">
        <v>345</v>
      </c>
      <c r="D115" s="153" t="s">
        <v>346</v>
      </c>
      <c r="E115" s="154" t="s">
        <v>488</v>
      </c>
      <c r="F115" s="155" t="s">
        <v>334</v>
      </c>
      <c r="G115" s="155" t="s">
        <v>369</v>
      </c>
      <c r="H115" s="155" t="s">
        <v>355</v>
      </c>
      <c r="I115" s="159" t="s">
        <v>337</v>
      </c>
      <c r="J115" s="154" t="s">
        <v>488</v>
      </c>
    </row>
    <row r="116" customHeight="1" spans="1:10">
      <c r="A116" s="156"/>
      <c r="B116" s="153"/>
      <c r="C116" s="153" t="s">
        <v>350</v>
      </c>
      <c r="D116" s="153" t="s">
        <v>351</v>
      </c>
      <c r="E116" s="154" t="s">
        <v>489</v>
      </c>
      <c r="F116" s="155" t="s">
        <v>353</v>
      </c>
      <c r="G116" s="155" t="s">
        <v>452</v>
      </c>
      <c r="H116" s="155" t="s">
        <v>355</v>
      </c>
      <c r="I116" s="159" t="s">
        <v>341</v>
      </c>
      <c r="J116" s="154" t="s">
        <v>489</v>
      </c>
    </row>
    <row r="117" customHeight="1" spans="1:10">
      <c r="A117" s="156" t="s">
        <v>311</v>
      </c>
      <c r="B117" s="156" t="s">
        <v>428</v>
      </c>
      <c r="C117" s="160" t="s">
        <v>331</v>
      </c>
      <c r="D117" s="160" t="s">
        <v>332</v>
      </c>
      <c r="E117" s="160" t="s">
        <v>429</v>
      </c>
      <c r="F117" s="160" t="s">
        <v>334</v>
      </c>
      <c r="G117" s="160" t="s">
        <v>369</v>
      </c>
      <c r="H117" s="160" t="s">
        <v>355</v>
      </c>
      <c r="I117" s="160" t="s">
        <v>337</v>
      </c>
      <c r="J117" s="161" t="s">
        <v>429</v>
      </c>
    </row>
    <row r="118" customHeight="1" spans="1:10">
      <c r="A118" s="156"/>
      <c r="B118" s="156"/>
      <c r="C118" s="160" t="s">
        <v>331</v>
      </c>
      <c r="D118" s="160" t="s">
        <v>332</v>
      </c>
      <c r="E118" s="160" t="s">
        <v>430</v>
      </c>
      <c r="F118" s="160" t="s">
        <v>334</v>
      </c>
      <c r="G118" s="160" t="s">
        <v>369</v>
      </c>
      <c r="H118" s="160" t="s">
        <v>355</v>
      </c>
      <c r="I118" s="160" t="s">
        <v>337</v>
      </c>
      <c r="J118" s="161" t="s">
        <v>430</v>
      </c>
    </row>
    <row r="119" customHeight="1" spans="1:10">
      <c r="A119" s="156"/>
      <c r="B119" s="156"/>
      <c r="C119" s="160" t="s">
        <v>345</v>
      </c>
      <c r="D119" s="160" t="s">
        <v>431</v>
      </c>
      <c r="E119" s="160" t="s">
        <v>432</v>
      </c>
      <c r="F119" s="160" t="s">
        <v>334</v>
      </c>
      <c r="G119" s="160" t="s">
        <v>433</v>
      </c>
      <c r="H119" s="160" t="s">
        <v>434</v>
      </c>
      <c r="I119" s="160" t="s">
        <v>341</v>
      </c>
      <c r="J119" s="161" t="s">
        <v>432</v>
      </c>
    </row>
    <row r="120" customHeight="1" spans="1:10">
      <c r="A120" s="156"/>
      <c r="B120" s="156"/>
      <c r="C120" s="160" t="s">
        <v>345</v>
      </c>
      <c r="D120" s="160" t="s">
        <v>361</v>
      </c>
      <c r="E120" s="160" t="s">
        <v>435</v>
      </c>
      <c r="F120" s="160" t="s">
        <v>353</v>
      </c>
      <c r="G120" s="160" t="s">
        <v>82</v>
      </c>
      <c r="H120" s="160" t="s">
        <v>390</v>
      </c>
      <c r="I120" s="160" t="s">
        <v>337</v>
      </c>
      <c r="J120" s="161" t="s">
        <v>435</v>
      </c>
    </row>
    <row r="121" customHeight="1" spans="1:10">
      <c r="A121" s="156"/>
      <c r="B121" s="156"/>
      <c r="C121" s="160" t="s">
        <v>345</v>
      </c>
      <c r="D121" s="160" t="s">
        <v>361</v>
      </c>
      <c r="E121" s="160" t="s">
        <v>436</v>
      </c>
      <c r="F121" s="160" t="s">
        <v>353</v>
      </c>
      <c r="G121" s="160" t="s">
        <v>437</v>
      </c>
      <c r="H121" s="160" t="s">
        <v>355</v>
      </c>
      <c r="I121" s="160" t="s">
        <v>337</v>
      </c>
      <c r="J121" s="161" t="s">
        <v>436</v>
      </c>
    </row>
    <row r="122" customHeight="1" spans="1:10">
      <c r="A122" s="156"/>
      <c r="B122" s="156"/>
      <c r="C122" s="160" t="s">
        <v>345</v>
      </c>
      <c r="D122" s="160" t="s">
        <v>361</v>
      </c>
      <c r="E122" s="160" t="s">
        <v>438</v>
      </c>
      <c r="F122" s="160" t="s">
        <v>353</v>
      </c>
      <c r="G122" s="160" t="s">
        <v>377</v>
      </c>
      <c r="H122" s="160" t="s">
        <v>355</v>
      </c>
      <c r="I122" s="160" t="s">
        <v>337</v>
      </c>
      <c r="J122" s="161" t="s">
        <v>438</v>
      </c>
    </row>
    <row r="123" customHeight="1" spans="1:10">
      <c r="A123" s="156"/>
      <c r="B123" s="156"/>
      <c r="C123" s="160" t="s">
        <v>345</v>
      </c>
      <c r="D123" s="160" t="s">
        <v>361</v>
      </c>
      <c r="E123" s="160" t="s">
        <v>439</v>
      </c>
      <c r="F123" s="160" t="s">
        <v>334</v>
      </c>
      <c r="G123" s="160" t="s">
        <v>440</v>
      </c>
      <c r="H123" s="160" t="s">
        <v>434</v>
      </c>
      <c r="I123" s="160" t="s">
        <v>341</v>
      </c>
      <c r="J123" s="161" t="s">
        <v>439</v>
      </c>
    </row>
    <row r="124" customHeight="1" spans="1:10">
      <c r="A124" s="156"/>
      <c r="B124" s="156"/>
      <c r="C124" s="160" t="s">
        <v>345</v>
      </c>
      <c r="D124" s="160" t="s">
        <v>346</v>
      </c>
      <c r="E124" s="160" t="s">
        <v>441</v>
      </c>
      <c r="F124" s="160" t="s">
        <v>334</v>
      </c>
      <c r="G124" s="160" t="s">
        <v>442</v>
      </c>
      <c r="H124" s="160" t="s">
        <v>434</v>
      </c>
      <c r="I124" s="160" t="s">
        <v>341</v>
      </c>
      <c r="J124" s="161" t="s">
        <v>441</v>
      </c>
    </row>
    <row r="125" customHeight="1" spans="1:10">
      <c r="A125" s="156"/>
      <c r="B125" s="156"/>
      <c r="C125" s="160" t="s">
        <v>345</v>
      </c>
      <c r="D125" s="160" t="s">
        <v>346</v>
      </c>
      <c r="E125" s="160" t="s">
        <v>443</v>
      </c>
      <c r="F125" s="160" t="s">
        <v>334</v>
      </c>
      <c r="G125" s="160" t="s">
        <v>444</v>
      </c>
      <c r="H125" s="160" t="s">
        <v>434</v>
      </c>
      <c r="I125" s="160" t="s">
        <v>341</v>
      </c>
      <c r="J125" s="161" t="s">
        <v>443</v>
      </c>
    </row>
    <row r="126" customHeight="1" spans="1:10">
      <c r="A126" s="156"/>
      <c r="B126" s="156"/>
      <c r="C126" s="160" t="s">
        <v>350</v>
      </c>
      <c r="D126" s="160" t="s">
        <v>351</v>
      </c>
      <c r="E126" s="160" t="s">
        <v>445</v>
      </c>
      <c r="F126" s="160" t="s">
        <v>353</v>
      </c>
      <c r="G126" s="160" t="s">
        <v>446</v>
      </c>
      <c r="H126" s="160" t="s">
        <v>355</v>
      </c>
      <c r="I126" s="160" t="s">
        <v>337</v>
      </c>
      <c r="J126" s="161" t="s">
        <v>445</v>
      </c>
    </row>
    <row r="127" customHeight="1" spans="1:10">
      <c r="A127" s="156" t="s">
        <v>313</v>
      </c>
      <c r="B127" s="156" t="s">
        <v>490</v>
      </c>
      <c r="C127" s="153" t="s">
        <v>331</v>
      </c>
      <c r="D127" s="153" t="s">
        <v>332</v>
      </c>
      <c r="E127" s="154" t="s">
        <v>491</v>
      </c>
      <c r="F127" s="155" t="s">
        <v>334</v>
      </c>
      <c r="G127" s="155" t="s">
        <v>369</v>
      </c>
      <c r="H127" s="155" t="s">
        <v>355</v>
      </c>
      <c r="I127" s="159" t="s">
        <v>337</v>
      </c>
      <c r="J127" s="154" t="s">
        <v>491</v>
      </c>
    </row>
    <row r="128" customHeight="1" spans="1:10">
      <c r="A128" s="156"/>
      <c r="B128" s="156"/>
      <c r="C128" s="153" t="s">
        <v>345</v>
      </c>
      <c r="D128" s="153" t="s">
        <v>361</v>
      </c>
      <c r="E128" s="154" t="s">
        <v>492</v>
      </c>
      <c r="F128" s="155" t="s">
        <v>353</v>
      </c>
      <c r="G128" s="155" t="s">
        <v>446</v>
      </c>
      <c r="H128" s="155" t="s">
        <v>355</v>
      </c>
      <c r="I128" s="159" t="s">
        <v>337</v>
      </c>
      <c r="J128" s="154" t="s">
        <v>492</v>
      </c>
    </row>
    <row r="129" customHeight="1" spans="1:10">
      <c r="A129" s="156"/>
      <c r="B129" s="156"/>
      <c r="C129" s="153" t="s">
        <v>350</v>
      </c>
      <c r="D129" s="153" t="s">
        <v>351</v>
      </c>
      <c r="E129" s="154" t="s">
        <v>364</v>
      </c>
      <c r="F129" s="155" t="s">
        <v>353</v>
      </c>
      <c r="G129" s="155" t="s">
        <v>446</v>
      </c>
      <c r="H129" s="155" t="s">
        <v>355</v>
      </c>
      <c r="I129" s="159" t="s">
        <v>337</v>
      </c>
      <c r="J129" s="154" t="s">
        <v>364</v>
      </c>
    </row>
    <row r="130" customHeight="1" spans="1:10">
      <c r="A130" s="156" t="s">
        <v>315</v>
      </c>
      <c r="B130" s="152" t="s">
        <v>428</v>
      </c>
      <c r="C130" s="153" t="s">
        <v>331</v>
      </c>
      <c r="D130" s="153" t="s">
        <v>332</v>
      </c>
      <c r="E130" s="154" t="s">
        <v>429</v>
      </c>
      <c r="F130" s="155" t="s">
        <v>334</v>
      </c>
      <c r="G130" s="155" t="s">
        <v>369</v>
      </c>
      <c r="H130" s="155" t="s">
        <v>355</v>
      </c>
      <c r="I130" s="159" t="s">
        <v>337</v>
      </c>
      <c r="J130" s="154" t="s">
        <v>429</v>
      </c>
    </row>
    <row r="131" customHeight="1" spans="1:10">
      <c r="A131" s="156"/>
      <c r="B131" s="153"/>
      <c r="C131" s="153" t="s">
        <v>331</v>
      </c>
      <c r="D131" s="153" t="s">
        <v>332</v>
      </c>
      <c r="E131" s="154" t="s">
        <v>430</v>
      </c>
      <c r="F131" s="155" t="s">
        <v>334</v>
      </c>
      <c r="G131" s="155" t="s">
        <v>369</v>
      </c>
      <c r="H131" s="155" t="s">
        <v>355</v>
      </c>
      <c r="I131" s="159" t="s">
        <v>337</v>
      </c>
      <c r="J131" s="154" t="s">
        <v>430</v>
      </c>
    </row>
    <row r="132" customHeight="1" spans="1:10">
      <c r="A132" s="156"/>
      <c r="B132" s="153"/>
      <c r="C132" s="153" t="s">
        <v>345</v>
      </c>
      <c r="D132" s="153" t="s">
        <v>431</v>
      </c>
      <c r="E132" s="154" t="s">
        <v>432</v>
      </c>
      <c r="F132" s="155" t="s">
        <v>334</v>
      </c>
      <c r="G132" s="155" t="s">
        <v>433</v>
      </c>
      <c r="H132" s="155" t="s">
        <v>434</v>
      </c>
      <c r="I132" s="159" t="s">
        <v>341</v>
      </c>
      <c r="J132" s="154" t="s">
        <v>432</v>
      </c>
    </row>
    <row r="133" customHeight="1" spans="1:10">
      <c r="A133" s="156"/>
      <c r="B133" s="153"/>
      <c r="C133" s="153" t="s">
        <v>345</v>
      </c>
      <c r="D133" s="153" t="s">
        <v>361</v>
      </c>
      <c r="E133" s="154" t="s">
        <v>435</v>
      </c>
      <c r="F133" s="155" t="s">
        <v>353</v>
      </c>
      <c r="G133" s="155" t="s">
        <v>82</v>
      </c>
      <c r="H133" s="155" t="s">
        <v>390</v>
      </c>
      <c r="I133" s="159" t="s">
        <v>337</v>
      </c>
      <c r="J133" s="154" t="s">
        <v>435</v>
      </c>
    </row>
    <row r="134" customHeight="1" spans="1:10">
      <c r="A134" s="156"/>
      <c r="B134" s="153"/>
      <c r="C134" s="153" t="s">
        <v>345</v>
      </c>
      <c r="D134" s="153" t="s">
        <v>361</v>
      </c>
      <c r="E134" s="154" t="s">
        <v>436</v>
      </c>
      <c r="F134" s="155" t="s">
        <v>353</v>
      </c>
      <c r="G134" s="155" t="s">
        <v>437</v>
      </c>
      <c r="H134" s="155" t="s">
        <v>355</v>
      </c>
      <c r="I134" s="159" t="s">
        <v>337</v>
      </c>
      <c r="J134" s="154" t="s">
        <v>436</v>
      </c>
    </row>
    <row r="135" customHeight="1" spans="1:10">
      <c r="A135" s="156"/>
      <c r="B135" s="153"/>
      <c r="C135" s="153" t="s">
        <v>345</v>
      </c>
      <c r="D135" s="153" t="s">
        <v>361</v>
      </c>
      <c r="E135" s="154" t="s">
        <v>438</v>
      </c>
      <c r="F135" s="155" t="s">
        <v>353</v>
      </c>
      <c r="G135" s="155" t="s">
        <v>377</v>
      </c>
      <c r="H135" s="155" t="s">
        <v>355</v>
      </c>
      <c r="I135" s="159" t="s">
        <v>337</v>
      </c>
      <c r="J135" s="154" t="s">
        <v>438</v>
      </c>
    </row>
    <row r="136" customHeight="1" spans="1:10">
      <c r="A136" s="156"/>
      <c r="B136" s="153"/>
      <c r="C136" s="153" t="s">
        <v>345</v>
      </c>
      <c r="D136" s="153" t="s">
        <v>361</v>
      </c>
      <c r="E136" s="154" t="s">
        <v>439</v>
      </c>
      <c r="F136" s="155" t="s">
        <v>334</v>
      </c>
      <c r="G136" s="155" t="s">
        <v>440</v>
      </c>
      <c r="H136" s="155" t="s">
        <v>434</v>
      </c>
      <c r="I136" s="159" t="s">
        <v>341</v>
      </c>
      <c r="J136" s="154" t="s">
        <v>439</v>
      </c>
    </row>
    <row r="137" customHeight="1" spans="1:10">
      <c r="A137" s="156"/>
      <c r="B137" s="153"/>
      <c r="C137" s="153" t="s">
        <v>345</v>
      </c>
      <c r="D137" s="154" t="s">
        <v>346</v>
      </c>
      <c r="E137" s="154" t="s">
        <v>441</v>
      </c>
      <c r="F137" s="155" t="s">
        <v>334</v>
      </c>
      <c r="G137" s="155" t="s">
        <v>442</v>
      </c>
      <c r="H137" s="155" t="s">
        <v>434</v>
      </c>
      <c r="I137" s="159" t="s">
        <v>341</v>
      </c>
      <c r="J137" s="154" t="s">
        <v>441</v>
      </c>
    </row>
    <row r="138" customHeight="1" spans="1:10">
      <c r="A138" s="156"/>
      <c r="B138" s="153"/>
      <c r="C138" s="153" t="s">
        <v>345</v>
      </c>
      <c r="D138" s="154" t="s">
        <v>346</v>
      </c>
      <c r="E138" s="154" t="s">
        <v>443</v>
      </c>
      <c r="F138" s="155" t="s">
        <v>334</v>
      </c>
      <c r="G138" s="155" t="s">
        <v>444</v>
      </c>
      <c r="H138" s="155" t="s">
        <v>434</v>
      </c>
      <c r="I138" s="159" t="s">
        <v>341</v>
      </c>
      <c r="J138" s="154" t="s">
        <v>443</v>
      </c>
    </row>
    <row r="139" customHeight="1" spans="1:10">
      <c r="A139" s="156"/>
      <c r="B139" s="153"/>
      <c r="C139" s="153" t="s">
        <v>350</v>
      </c>
      <c r="D139" s="153" t="s">
        <v>351</v>
      </c>
      <c r="E139" s="154" t="s">
        <v>445</v>
      </c>
      <c r="F139" s="155" t="s">
        <v>353</v>
      </c>
      <c r="G139" s="155" t="s">
        <v>446</v>
      </c>
      <c r="H139" s="155" t="s">
        <v>355</v>
      </c>
      <c r="I139" s="159" t="s">
        <v>337</v>
      </c>
      <c r="J139" s="154" t="s">
        <v>445</v>
      </c>
    </row>
    <row r="140" customHeight="1" spans="1:10">
      <c r="A140" s="156" t="s">
        <v>317</v>
      </c>
      <c r="B140" s="153" t="s">
        <v>476</v>
      </c>
      <c r="C140" s="153" t="s">
        <v>331</v>
      </c>
      <c r="D140" s="153" t="s">
        <v>332</v>
      </c>
      <c r="E140" s="154" t="s">
        <v>477</v>
      </c>
      <c r="F140" s="155" t="s">
        <v>353</v>
      </c>
      <c r="G140" s="155" t="s">
        <v>446</v>
      </c>
      <c r="H140" s="155" t="s">
        <v>355</v>
      </c>
      <c r="I140" s="159" t="s">
        <v>337</v>
      </c>
      <c r="J140" s="154" t="s">
        <v>477</v>
      </c>
    </row>
    <row r="141" customHeight="1" spans="1:10">
      <c r="A141" s="156"/>
      <c r="B141" s="153"/>
      <c r="C141" s="153" t="s">
        <v>331</v>
      </c>
      <c r="D141" s="153" t="s">
        <v>332</v>
      </c>
      <c r="E141" s="154" t="s">
        <v>478</v>
      </c>
      <c r="F141" s="155" t="s">
        <v>353</v>
      </c>
      <c r="G141" s="155" t="s">
        <v>437</v>
      </c>
      <c r="H141" s="155" t="s">
        <v>355</v>
      </c>
      <c r="I141" s="159" t="s">
        <v>337</v>
      </c>
      <c r="J141" s="154" t="s">
        <v>478</v>
      </c>
    </row>
    <row r="142" customHeight="1" spans="1:10">
      <c r="A142" s="156"/>
      <c r="B142" s="153"/>
      <c r="C142" s="153" t="s">
        <v>331</v>
      </c>
      <c r="D142" s="153" t="s">
        <v>332</v>
      </c>
      <c r="E142" s="154" t="s">
        <v>479</v>
      </c>
      <c r="F142" s="155" t="s">
        <v>353</v>
      </c>
      <c r="G142" s="155" t="s">
        <v>377</v>
      </c>
      <c r="H142" s="155" t="s">
        <v>355</v>
      </c>
      <c r="I142" s="159" t="s">
        <v>337</v>
      </c>
      <c r="J142" s="154" t="s">
        <v>479</v>
      </c>
    </row>
    <row r="143" customHeight="1" spans="1:10">
      <c r="A143" s="156"/>
      <c r="B143" s="153"/>
      <c r="C143" s="153" t="s">
        <v>331</v>
      </c>
      <c r="D143" s="153" t="s">
        <v>332</v>
      </c>
      <c r="E143" s="154" t="s">
        <v>480</v>
      </c>
      <c r="F143" s="155" t="s">
        <v>353</v>
      </c>
      <c r="G143" s="155" t="s">
        <v>437</v>
      </c>
      <c r="H143" s="155" t="s">
        <v>355</v>
      </c>
      <c r="I143" s="159" t="s">
        <v>337</v>
      </c>
      <c r="J143" s="154" t="s">
        <v>480</v>
      </c>
    </row>
    <row r="144" customHeight="1" spans="1:10">
      <c r="A144" s="156"/>
      <c r="B144" s="153"/>
      <c r="C144" s="153" t="s">
        <v>331</v>
      </c>
      <c r="D144" s="153" t="s">
        <v>338</v>
      </c>
      <c r="E144" s="154" t="s">
        <v>481</v>
      </c>
      <c r="F144" s="155" t="s">
        <v>353</v>
      </c>
      <c r="G144" s="155" t="s">
        <v>482</v>
      </c>
      <c r="H144" s="155" t="s">
        <v>355</v>
      </c>
      <c r="I144" s="159" t="s">
        <v>337</v>
      </c>
      <c r="J144" s="154" t="s">
        <v>481</v>
      </c>
    </row>
    <row r="145" customHeight="1" spans="1:10">
      <c r="A145" s="156"/>
      <c r="B145" s="153"/>
      <c r="C145" s="153" t="s">
        <v>331</v>
      </c>
      <c r="D145" s="153" t="s">
        <v>338</v>
      </c>
      <c r="E145" s="154" t="s">
        <v>483</v>
      </c>
      <c r="F145" s="155" t="s">
        <v>353</v>
      </c>
      <c r="G145" s="155" t="s">
        <v>377</v>
      </c>
      <c r="H145" s="155" t="s">
        <v>355</v>
      </c>
      <c r="I145" s="159" t="s">
        <v>337</v>
      </c>
      <c r="J145" s="154" t="s">
        <v>483</v>
      </c>
    </row>
    <row r="146" customHeight="1" spans="1:10">
      <c r="A146" s="156"/>
      <c r="B146" s="153"/>
      <c r="C146" s="153" t="s">
        <v>331</v>
      </c>
      <c r="D146" s="153" t="s">
        <v>338</v>
      </c>
      <c r="E146" s="154" t="s">
        <v>484</v>
      </c>
      <c r="F146" s="155" t="s">
        <v>353</v>
      </c>
      <c r="G146" s="155" t="s">
        <v>377</v>
      </c>
      <c r="H146" s="155" t="s">
        <v>355</v>
      </c>
      <c r="I146" s="159" t="s">
        <v>337</v>
      </c>
      <c r="J146" s="154" t="s">
        <v>484</v>
      </c>
    </row>
    <row r="147" customHeight="1" spans="1:10">
      <c r="A147" s="156"/>
      <c r="B147" s="153"/>
      <c r="C147" s="153" t="s">
        <v>331</v>
      </c>
      <c r="D147" s="153" t="s">
        <v>338</v>
      </c>
      <c r="E147" s="154" t="s">
        <v>485</v>
      </c>
      <c r="F147" s="155" t="s">
        <v>425</v>
      </c>
      <c r="G147" s="155" t="s">
        <v>177</v>
      </c>
      <c r="H147" s="155" t="s">
        <v>355</v>
      </c>
      <c r="I147" s="159" t="s">
        <v>337</v>
      </c>
      <c r="J147" s="154" t="s">
        <v>485</v>
      </c>
    </row>
    <row r="148" customHeight="1" spans="1:10">
      <c r="A148" s="156"/>
      <c r="B148" s="153"/>
      <c r="C148" s="153" t="s">
        <v>345</v>
      </c>
      <c r="D148" s="153" t="s">
        <v>346</v>
      </c>
      <c r="E148" s="154" t="s">
        <v>486</v>
      </c>
      <c r="F148" s="155" t="s">
        <v>334</v>
      </c>
      <c r="G148" s="155" t="s">
        <v>444</v>
      </c>
      <c r="H148" s="155" t="s">
        <v>434</v>
      </c>
      <c r="I148" s="159" t="s">
        <v>341</v>
      </c>
      <c r="J148" s="154" t="s">
        <v>486</v>
      </c>
    </row>
    <row r="149" customHeight="1" spans="1:10">
      <c r="A149" s="156"/>
      <c r="B149" s="153"/>
      <c r="C149" s="153" t="s">
        <v>345</v>
      </c>
      <c r="D149" s="153" t="s">
        <v>346</v>
      </c>
      <c r="E149" s="154" t="s">
        <v>487</v>
      </c>
      <c r="F149" s="155" t="s">
        <v>334</v>
      </c>
      <c r="G149" s="155" t="s">
        <v>369</v>
      </c>
      <c r="H149" s="155" t="s">
        <v>355</v>
      </c>
      <c r="I149" s="159" t="s">
        <v>337</v>
      </c>
      <c r="J149" s="154" t="s">
        <v>487</v>
      </c>
    </row>
    <row r="150" customHeight="1" spans="1:10">
      <c r="A150" s="156"/>
      <c r="B150" s="153"/>
      <c r="C150" s="153" t="s">
        <v>345</v>
      </c>
      <c r="D150" s="153" t="s">
        <v>346</v>
      </c>
      <c r="E150" s="154" t="s">
        <v>488</v>
      </c>
      <c r="F150" s="155" t="s">
        <v>334</v>
      </c>
      <c r="G150" s="155" t="s">
        <v>369</v>
      </c>
      <c r="H150" s="155" t="s">
        <v>355</v>
      </c>
      <c r="I150" s="159" t="s">
        <v>337</v>
      </c>
      <c r="J150" s="154" t="s">
        <v>488</v>
      </c>
    </row>
    <row r="151" customHeight="1" spans="1:10">
      <c r="A151" s="156"/>
      <c r="B151" s="153"/>
      <c r="C151" s="153" t="s">
        <v>350</v>
      </c>
      <c r="D151" s="153" t="s">
        <v>351</v>
      </c>
      <c r="E151" s="154" t="s">
        <v>489</v>
      </c>
      <c r="F151" s="155" t="s">
        <v>353</v>
      </c>
      <c r="G151" s="155" t="s">
        <v>452</v>
      </c>
      <c r="H151" s="155" t="s">
        <v>355</v>
      </c>
      <c r="I151" s="159" t="s">
        <v>341</v>
      </c>
      <c r="J151" s="154" t="s">
        <v>489</v>
      </c>
    </row>
    <row r="152" customHeight="1" spans="1:10">
      <c r="A152" s="156" t="s">
        <v>319</v>
      </c>
      <c r="B152" s="153" t="s">
        <v>447</v>
      </c>
      <c r="C152" s="154" t="s">
        <v>331</v>
      </c>
      <c r="D152" s="154" t="s">
        <v>332</v>
      </c>
      <c r="E152" s="154" t="s">
        <v>448</v>
      </c>
      <c r="F152" s="155" t="s">
        <v>353</v>
      </c>
      <c r="G152" s="155" t="s">
        <v>377</v>
      </c>
      <c r="H152" s="155" t="s">
        <v>355</v>
      </c>
      <c r="I152" s="159" t="s">
        <v>337</v>
      </c>
      <c r="J152" s="154" t="s">
        <v>448</v>
      </c>
    </row>
    <row r="153" customHeight="1" spans="1:10">
      <c r="A153" s="156"/>
      <c r="B153" s="153"/>
      <c r="C153" s="154" t="s">
        <v>331</v>
      </c>
      <c r="D153" s="154" t="s">
        <v>332</v>
      </c>
      <c r="E153" s="154" t="s">
        <v>449</v>
      </c>
      <c r="F153" s="155" t="s">
        <v>353</v>
      </c>
      <c r="G153" s="155" t="s">
        <v>446</v>
      </c>
      <c r="H153" s="155" t="s">
        <v>355</v>
      </c>
      <c r="I153" s="159" t="s">
        <v>337</v>
      </c>
      <c r="J153" s="154" t="s">
        <v>449</v>
      </c>
    </row>
    <row r="154" customHeight="1" spans="1:10">
      <c r="A154" s="156"/>
      <c r="B154" s="153"/>
      <c r="C154" s="154" t="s">
        <v>331</v>
      </c>
      <c r="D154" s="154" t="s">
        <v>332</v>
      </c>
      <c r="E154" s="154" t="s">
        <v>450</v>
      </c>
      <c r="F154" s="155" t="s">
        <v>353</v>
      </c>
      <c r="G154" s="155" t="s">
        <v>377</v>
      </c>
      <c r="H154" s="155" t="s">
        <v>355</v>
      </c>
      <c r="I154" s="159" t="s">
        <v>337</v>
      </c>
      <c r="J154" s="154" t="s">
        <v>450</v>
      </c>
    </row>
    <row r="155" customHeight="1" spans="1:10">
      <c r="A155" s="156"/>
      <c r="B155" s="153"/>
      <c r="C155" s="154" t="s">
        <v>331</v>
      </c>
      <c r="D155" s="154" t="s">
        <v>332</v>
      </c>
      <c r="E155" s="154" t="s">
        <v>451</v>
      </c>
      <c r="F155" s="155" t="s">
        <v>353</v>
      </c>
      <c r="G155" s="155" t="s">
        <v>452</v>
      </c>
      <c r="H155" s="155" t="s">
        <v>355</v>
      </c>
      <c r="I155" s="159" t="s">
        <v>337</v>
      </c>
      <c r="J155" s="154" t="s">
        <v>451</v>
      </c>
    </row>
    <row r="156" customHeight="1" spans="1:10">
      <c r="A156" s="156"/>
      <c r="B156" s="153"/>
      <c r="C156" s="154" t="s">
        <v>331</v>
      </c>
      <c r="D156" s="154" t="s">
        <v>332</v>
      </c>
      <c r="E156" s="154" t="s">
        <v>453</v>
      </c>
      <c r="F156" s="155" t="s">
        <v>353</v>
      </c>
      <c r="G156" s="155" t="s">
        <v>454</v>
      </c>
      <c r="H156" s="155" t="s">
        <v>355</v>
      </c>
      <c r="I156" s="159" t="s">
        <v>337</v>
      </c>
      <c r="J156" s="154" t="s">
        <v>453</v>
      </c>
    </row>
    <row r="157" customHeight="1" spans="1:10">
      <c r="A157" s="156"/>
      <c r="B157" s="153"/>
      <c r="C157" s="154" t="s">
        <v>331</v>
      </c>
      <c r="D157" s="154" t="s">
        <v>332</v>
      </c>
      <c r="E157" s="154" t="s">
        <v>455</v>
      </c>
      <c r="F157" s="155" t="s">
        <v>353</v>
      </c>
      <c r="G157" s="155" t="s">
        <v>377</v>
      </c>
      <c r="H157" s="155" t="s">
        <v>355</v>
      </c>
      <c r="I157" s="159" t="s">
        <v>337</v>
      </c>
      <c r="J157" s="154" t="s">
        <v>455</v>
      </c>
    </row>
    <row r="158" customHeight="1" spans="1:10">
      <c r="A158" s="156"/>
      <c r="B158" s="153"/>
      <c r="C158" s="154" t="s">
        <v>331</v>
      </c>
      <c r="D158" s="154" t="s">
        <v>332</v>
      </c>
      <c r="E158" s="154" t="s">
        <v>456</v>
      </c>
      <c r="F158" s="155" t="s">
        <v>353</v>
      </c>
      <c r="G158" s="155" t="s">
        <v>452</v>
      </c>
      <c r="H158" s="155" t="s">
        <v>355</v>
      </c>
      <c r="I158" s="159" t="s">
        <v>337</v>
      </c>
      <c r="J158" s="154" t="s">
        <v>456</v>
      </c>
    </row>
    <row r="159" customHeight="1" spans="1:10">
      <c r="A159" s="156"/>
      <c r="B159" s="153"/>
      <c r="C159" s="154" t="s">
        <v>331</v>
      </c>
      <c r="D159" s="154" t="s">
        <v>332</v>
      </c>
      <c r="E159" s="154" t="s">
        <v>457</v>
      </c>
      <c r="F159" s="155" t="s">
        <v>353</v>
      </c>
      <c r="G159" s="155" t="s">
        <v>458</v>
      </c>
      <c r="H159" s="155" t="s">
        <v>355</v>
      </c>
      <c r="I159" s="159" t="s">
        <v>337</v>
      </c>
      <c r="J159" s="154" t="s">
        <v>457</v>
      </c>
    </row>
    <row r="160" customHeight="1" spans="1:10">
      <c r="A160" s="156"/>
      <c r="B160" s="153"/>
      <c r="C160" s="154" t="s">
        <v>331</v>
      </c>
      <c r="D160" s="154" t="s">
        <v>332</v>
      </c>
      <c r="E160" s="154" t="s">
        <v>459</v>
      </c>
      <c r="F160" s="155" t="s">
        <v>334</v>
      </c>
      <c r="G160" s="155" t="s">
        <v>369</v>
      </c>
      <c r="H160" s="155" t="s">
        <v>355</v>
      </c>
      <c r="I160" s="159" t="s">
        <v>337</v>
      </c>
      <c r="J160" s="154" t="s">
        <v>459</v>
      </c>
    </row>
    <row r="161" customHeight="1" spans="1:10">
      <c r="A161" s="156"/>
      <c r="B161" s="153"/>
      <c r="C161" s="154" t="s">
        <v>331</v>
      </c>
      <c r="D161" s="154" t="s">
        <v>338</v>
      </c>
      <c r="E161" s="154" t="s">
        <v>460</v>
      </c>
      <c r="F161" s="155" t="s">
        <v>353</v>
      </c>
      <c r="G161" s="155" t="s">
        <v>461</v>
      </c>
      <c r="H161" s="155" t="s">
        <v>355</v>
      </c>
      <c r="I161" s="159" t="s">
        <v>337</v>
      </c>
      <c r="J161" s="154" t="s">
        <v>460</v>
      </c>
    </row>
    <row r="162" customHeight="1" spans="1:10">
      <c r="A162" s="156"/>
      <c r="B162" s="153"/>
      <c r="C162" s="154" t="s">
        <v>331</v>
      </c>
      <c r="D162" s="154" t="s">
        <v>338</v>
      </c>
      <c r="E162" s="154" t="s">
        <v>462</v>
      </c>
      <c r="F162" s="155" t="s">
        <v>353</v>
      </c>
      <c r="G162" s="155" t="s">
        <v>461</v>
      </c>
      <c r="H162" s="155" t="s">
        <v>355</v>
      </c>
      <c r="I162" s="159" t="s">
        <v>337</v>
      </c>
      <c r="J162" s="154" t="s">
        <v>462</v>
      </c>
    </row>
    <row r="163" customHeight="1" spans="1:10">
      <c r="A163" s="156"/>
      <c r="B163" s="153"/>
      <c r="C163" s="154" t="s">
        <v>331</v>
      </c>
      <c r="D163" s="154" t="s">
        <v>338</v>
      </c>
      <c r="E163" s="154" t="s">
        <v>463</v>
      </c>
      <c r="F163" s="155" t="s">
        <v>353</v>
      </c>
      <c r="G163" s="155" t="s">
        <v>461</v>
      </c>
      <c r="H163" s="155" t="s">
        <v>355</v>
      </c>
      <c r="I163" s="159" t="s">
        <v>337</v>
      </c>
      <c r="J163" s="154" t="s">
        <v>463</v>
      </c>
    </row>
    <row r="164" customHeight="1" spans="1:10">
      <c r="A164" s="156"/>
      <c r="B164" s="153"/>
      <c r="C164" s="154" t="s">
        <v>331</v>
      </c>
      <c r="D164" s="154" t="s">
        <v>338</v>
      </c>
      <c r="E164" s="154" t="s">
        <v>464</v>
      </c>
      <c r="F164" s="155" t="s">
        <v>353</v>
      </c>
      <c r="G164" s="155" t="s">
        <v>461</v>
      </c>
      <c r="H164" s="155" t="s">
        <v>355</v>
      </c>
      <c r="I164" s="159" t="s">
        <v>337</v>
      </c>
      <c r="J164" s="154" t="s">
        <v>464</v>
      </c>
    </row>
    <row r="165" customHeight="1" spans="1:10">
      <c r="A165" s="156"/>
      <c r="B165" s="153"/>
      <c r="C165" s="154" t="s">
        <v>331</v>
      </c>
      <c r="D165" s="154" t="s">
        <v>338</v>
      </c>
      <c r="E165" s="154" t="s">
        <v>465</v>
      </c>
      <c r="F165" s="155" t="s">
        <v>353</v>
      </c>
      <c r="G165" s="155" t="s">
        <v>437</v>
      </c>
      <c r="H165" s="155" t="s">
        <v>355</v>
      </c>
      <c r="I165" s="159" t="s">
        <v>337</v>
      </c>
      <c r="J165" s="154" t="s">
        <v>465</v>
      </c>
    </row>
    <row r="166" customHeight="1" spans="1:10">
      <c r="A166" s="156"/>
      <c r="B166" s="153"/>
      <c r="C166" s="154" t="s">
        <v>331</v>
      </c>
      <c r="D166" s="154" t="s">
        <v>338</v>
      </c>
      <c r="E166" s="154" t="s">
        <v>466</v>
      </c>
      <c r="F166" s="155" t="s">
        <v>353</v>
      </c>
      <c r="G166" s="155" t="s">
        <v>437</v>
      </c>
      <c r="H166" s="155" t="s">
        <v>355</v>
      </c>
      <c r="I166" s="159" t="s">
        <v>337</v>
      </c>
      <c r="J166" s="154" t="s">
        <v>466</v>
      </c>
    </row>
    <row r="167" customHeight="1" spans="1:10">
      <c r="A167" s="156"/>
      <c r="B167" s="153"/>
      <c r="C167" s="154" t="s">
        <v>345</v>
      </c>
      <c r="D167" s="153" t="s">
        <v>361</v>
      </c>
      <c r="E167" s="154" t="s">
        <v>467</v>
      </c>
      <c r="F167" s="155" t="s">
        <v>334</v>
      </c>
      <c r="G167" s="155" t="s">
        <v>468</v>
      </c>
      <c r="H167" s="155" t="s">
        <v>434</v>
      </c>
      <c r="I167" s="159" t="s">
        <v>341</v>
      </c>
      <c r="J167" s="154" t="s">
        <v>467</v>
      </c>
    </row>
    <row r="168" customHeight="1" spans="1:10">
      <c r="A168" s="156"/>
      <c r="B168" s="153"/>
      <c r="C168" s="154" t="s">
        <v>345</v>
      </c>
      <c r="D168" s="153" t="s">
        <v>361</v>
      </c>
      <c r="E168" s="154" t="s">
        <v>469</v>
      </c>
      <c r="F168" s="155" t="s">
        <v>353</v>
      </c>
      <c r="G168" s="155" t="s">
        <v>377</v>
      </c>
      <c r="H168" s="155" t="s">
        <v>355</v>
      </c>
      <c r="I168" s="159" t="s">
        <v>337</v>
      </c>
      <c r="J168" s="154" t="s">
        <v>469</v>
      </c>
    </row>
    <row r="169" customHeight="1" spans="1:10">
      <c r="A169" s="156"/>
      <c r="B169" s="153"/>
      <c r="C169" s="154" t="s">
        <v>345</v>
      </c>
      <c r="D169" s="153" t="s">
        <v>346</v>
      </c>
      <c r="E169" s="154" t="s">
        <v>470</v>
      </c>
      <c r="F169" s="155" t="s">
        <v>334</v>
      </c>
      <c r="G169" s="155" t="s">
        <v>471</v>
      </c>
      <c r="H169" s="155" t="s">
        <v>434</v>
      </c>
      <c r="I169" s="159" t="s">
        <v>341</v>
      </c>
      <c r="J169" s="154" t="s">
        <v>470</v>
      </c>
    </row>
    <row r="170" customHeight="1" spans="1:10">
      <c r="A170" s="156"/>
      <c r="B170" s="153"/>
      <c r="C170" s="153" t="s">
        <v>350</v>
      </c>
      <c r="D170" s="153" t="s">
        <v>351</v>
      </c>
      <c r="E170" s="154" t="s">
        <v>472</v>
      </c>
      <c r="F170" s="155" t="s">
        <v>353</v>
      </c>
      <c r="G170" s="155" t="s">
        <v>452</v>
      </c>
      <c r="H170" s="155" t="s">
        <v>355</v>
      </c>
      <c r="I170" s="159" t="s">
        <v>337</v>
      </c>
      <c r="J170" s="152" t="s">
        <v>472</v>
      </c>
    </row>
  </sheetData>
  <mergeCells count="42">
    <mergeCell ref="A3:J3"/>
    <mergeCell ref="A4:H4"/>
    <mergeCell ref="A8:A12"/>
    <mergeCell ref="A13:A16"/>
    <mergeCell ref="A17:A20"/>
    <mergeCell ref="A21:A24"/>
    <mergeCell ref="A25:A30"/>
    <mergeCell ref="A31:A34"/>
    <mergeCell ref="A35:A38"/>
    <mergeCell ref="A39:A44"/>
    <mergeCell ref="A45:A54"/>
    <mergeCell ref="A55:A73"/>
    <mergeCell ref="A74:A76"/>
    <mergeCell ref="A77:A82"/>
    <mergeCell ref="A83:A94"/>
    <mergeCell ref="A95:A104"/>
    <mergeCell ref="A105:A116"/>
    <mergeCell ref="A117:A126"/>
    <mergeCell ref="A127:A129"/>
    <mergeCell ref="A130:A139"/>
    <mergeCell ref="A140:A151"/>
    <mergeCell ref="A152:A170"/>
    <mergeCell ref="B8:B12"/>
    <mergeCell ref="B13:B16"/>
    <mergeCell ref="B17:B20"/>
    <mergeCell ref="B21:B24"/>
    <mergeCell ref="B25:B30"/>
    <mergeCell ref="B31:B34"/>
    <mergeCell ref="B35:B38"/>
    <mergeCell ref="B39:B44"/>
    <mergeCell ref="B45:B54"/>
    <mergeCell ref="B55:B73"/>
    <mergeCell ref="B74:B76"/>
    <mergeCell ref="B77:B82"/>
    <mergeCell ref="B83:B94"/>
    <mergeCell ref="B95:B104"/>
    <mergeCell ref="B105:B116"/>
    <mergeCell ref="B117:B126"/>
    <mergeCell ref="B127:B129"/>
    <mergeCell ref="B130:B139"/>
    <mergeCell ref="B140:B151"/>
    <mergeCell ref="B152:B17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邱秋</cp:lastModifiedBy>
  <dcterms:created xsi:type="dcterms:W3CDTF">2025-02-06T07:09:00Z</dcterms:created>
  <dcterms:modified xsi:type="dcterms:W3CDTF">2025-03-14T05:54:11Z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