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firstSheet="14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新增资产配置表10" sheetId="16" r:id="rId16"/>
    <sheet name="上级转移支付补助项目支出预算表11" sheetId="17" r:id="rId17"/>
    <sheet name="部门项目中期规划预算表12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新增资产配置表10!$A:$A,新增资产配置表10!$1:$1</definedName>
    <definedName name="_xlnm.Print_Titles" localSheetId="16">上级转移支付补助项目支出预算表11!$A:$A,上级转移支付补助项目支出预算表11!$1:$1</definedName>
    <definedName name="_xlnm.Print_Titles" localSheetId="17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<sst xmlns="http://schemas.openxmlformats.org/spreadsheetml/2006/main" count="2163" uniqueCount="563">
  <si>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</si>
  <si>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</si>
  <si>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</si>
  <si>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</si>
  <si>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</si>
  <si>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</si>
  <si>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</si>
  <si>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</si>
  <si>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</si>
  <si>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</si>
  <si>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</si>
  <si>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</si>
  <si>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</si>
  <si>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</si>
  <si>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</si>
  <si>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</si>
  <si>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</si>
  <si>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</si>
  <si>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</si>
  <si>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</si>
  <si>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</si>
  <si>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</si>
  <si>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</si>
  <si>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</si>
  <si>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</si>
  <si>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</si>
  <si>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</si>
  <si>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</si>
  <si>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</si>
  <si>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</si>
  <si>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</si>
  <si>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</si>
  <si>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</si>
  <si>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</si>
  <si>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</si>
  <si>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</si>
  <si>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</si>
  <si>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</si>
  <si>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</si>
  <si>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</si>
  <si>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</si>
  <si>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</si>
  <si>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</si>
  <si>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</si>
  <si>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</si>
  <si>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</si>
  <si>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</si>
  <si>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</si>
  <si>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</si>
  <si>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</si>
  <si>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</si>
  <si>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</si>
  <si>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</si>
  <si>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</si>
  <si>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</si>
  <si>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</si>
  <si>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</si>
  <si>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</si>
  <si>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</si>
  <si>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</si>
  <si>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</si>
  <si>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</si>
  <si>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</si>
  <si>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</si>
  <si>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</si>
  <si>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</si>
  <si>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</si>
  <si>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</si>
  <si>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</si>
  <si>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461</t>
  </si>
  <si>
    <t>昆明市呈贡区人民政府龙城街道办事处</t>
  </si>
  <si>
    <t>461001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</si>
  <si>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</si>
  <si>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</si>
  <si>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</si>
  <si>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</si>
  <si>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</si>
  <si>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</si>
  <si>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</si>
  <si>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</si>
  <si>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</si>
  <si>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</si>
  <si>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</si>
  <si>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</si>
  <si>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</si>
  <si>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</si>
  <si>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</si>
  <si>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</si>
  <si>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</si>
  <si>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</si>
  <si>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</si>
  <si>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</si>
  <si>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</si>
  <si>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</si>
  <si>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</si>
  <si>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</si>
  <si>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</si>
  <si>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</si>
  <si>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</si>
  <si>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</si>
  <si>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人大事务</t>
  </si>
  <si>
    <t>代表工作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</si>
  <si>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</si>
  <si>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</si>
  <si>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</si>
  <si>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</si>
  <si>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</si>
  <si>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</si>
  <si>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2010399</t>
  </si>
  <si>
    <t>其他政府办公厅（室）及相关机构事务支出</t>
  </si>
  <si>
    <t>公共安全支出</t>
  </si>
  <si>
    <t>其他公共安全支出</t>
  </si>
  <si>
    <t>205</t>
  </si>
  <si>
    <t>教育支出</t>
  </si>
  <si>
    <t>20508</t>
  </si>
  <si>
    <t>进修及培训</t>
  </si>
  <si>
    <t>2050803</t>
  </si>
  <si>
    <t>培训支出</t>
  </si>
  <si>
    <t>文化旅游体育与传媒支出</t>
  </si>
  <si>
    <t>文化和旅游</t>
  </si>
  <si>
    <t>其他文化和旅游支出</t>
  </si>
  <si>
    <t>208</t>
  </si>
  <si>
    <t>社会保障和就业支出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</si>
  <si>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</si>
  <si>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</si>
  <si>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</si>
  <si>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</si>
  <si>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</si>
  <si>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</si>
  <si>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</si>
  <si>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</si>
  <si>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</si>
  <si>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</si>
  <si>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</si>
  <si>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</si>
  <si>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</si>
  <si>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</si>
  <si>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</si>
  <si>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</si>
  <si>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</si>
  <si>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</si>
  <si>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</si>
  <si>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</si>
  <si>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</si>
  <si>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</si>
  <si>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</si>
  <si>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</si>
  <si>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</si>
  <si>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</si>
  <si>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</si>
  <si>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</si>
  <si>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</si>
  <si>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</si>
  <si>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</si>
  <si>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</si>
  <si>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</si>
  <si>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</si>
  <si>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</si>
  <si>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</si>
  <si>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</si>
  <si>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</si>
  <si>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</si>
  <si>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国有资本经营预算支出</t>
  </si>
  <si>
    <t>解决历史遗留问题及改革成本支出</t>
  </si>
  <si>
    <t>国有企业退休人员社会化管理补助支出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</si>
  <si>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</si>
  <si>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</si>
  <si>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</si>
  <si>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</si>
  <si>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</si>
  <si>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</si>
  <si>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</si>
  <si>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</si>
  <si>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</si>
  <si>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</si>
  <si>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</si>
  <si>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</si>
  <si>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</si>
  <si>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</si>
  <si>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</si>
  <si>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</si>
  <si>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</si>
  <si>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</si>
  <si>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</si>
  <si>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</si>
  <si>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</si>
  <si>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</si>
  <si>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</si>
  <si>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</si>
  <si>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</si>
  <si>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</si>
  <si>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</si>
  <si>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</si>
  <si>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</si>
  <si>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</si>
  <si>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</si>
  <si>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</si>
  <si>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</si>
  <si>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</si>
  <si>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</si>
  <si>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</si>
  <si>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</si>
  <si>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</si>
  <si>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</si>
  <si>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</si>
  <si>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</si>
  <si>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</si>
  <si>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</si>
  <si>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</si>
  <si>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</si>
  <si>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</si>
  <si>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备注：三公经费与上年持平，无变化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</si>
  <si>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</si>
  <si>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</si>
  <si>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</si>
  <si>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</si>
  <si>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</si>
  <si>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</si>
  <si>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</si>
  <si>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</si>
  <si>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</si>
  <si>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</si>
  <si>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</si>
  <si>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</si>
  <si>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</si>
  <si>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</si>
  <si>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</si>
  <si>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</si>
  <si>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</si>
  <si>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</si>
  <si>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</si>
  <si>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530121210000000003056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</si>
  <si>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</si>
  <si>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</si>
  <si>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</si>
  <si>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</si>
  <si>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</si>
  <si>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</si>
  <si>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</si>
  <si>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530121210000000003057</t>
  </si>
  <si>
    <t>事业人员工资支出</t>
  </si>
  <si>
    <t>30107</t>
  </si>
  <si>
    <t>绩效工资</t>
  </si>
  <si>
    <t>530121210000000003058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</si>
  <si>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</si>
  <si>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</si>
  <si>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</si>
  <si>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</si>
  <si>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</si>
  <si>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</si>
  <si>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</si>
  <si>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</si>
  <si>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</si>
  <si>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</si>
  <si>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</si>
  <si>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530121210000000003059</t>
  </si>
  <si>
    <t>30113</t>
  </si>
  <si>
    <t>530121210000000003062</t>
  </si>
  <si>
    <t>公务用车运行维护费</t>
  </si>
  <si>
    <t>30231</t>
  </si>
  <si>
    <t>530121210000000003063</t>
  </si>
  <si>
    <t>公务交通补贴</t>
  </si>
  <si>
    <t>30239</t>
  </si>
  <si>
    <t>其他交通费用</t>
  </si>
  <si>
    <t>530121210000000003064</t>
  </si>
  <si>
    <t>工会经费</t>
  </si>
  <si>
    <t>30228</t>
  </si>
  <si>
    <t>530121210000000003065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</si>
  <si>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</si>
  <si>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</si>
  <si>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</si>
  <si>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</si>
  <si>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</si>
  <si>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</si>
  <si>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</si>
  <si>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</si>
  <si>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</si>
  <si>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</si>
  <si>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</si>
  <si>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</si>
  <si>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</si>
  <si>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</si>
  <si>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</si>
  <si>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</si>
  <si>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</si>
  <si>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</si>
  <si>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</si>
  <si>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530121210000000003383</t>
  </si>
  <si>
    <t>530121231100001176484</t>
  </si>
  <si>
    <t>离退休人员支出</t>
  </si>
  <si>
    <t>30305</t>
  </si>
  <si>
    <t>生活补助</t>
  </si>
  <si>
    <t>530121231100001176495</t>
  </si>
  <si>
    <t>村组干部工资支出</t>
  </si>
  <si>
    <t>530121231100001199502</t>
  </si>
  <si>
    <t>30217</t>
  </si>
  <si>
    <t>530121231100001426984</t>
  </si>
  <si>
    <t>行政人员绩效奖励</t>
  </si>
  <si>
    <t>530121231100001426985</t>
  </si>
  <si>
    <t>事业人员绩效奖励</t>
  </si>
  <si>
    <t>530121231100001426986</t>
  </si>
  <si>
    <t>其他财政补助人员补贴</t>
  </si>
  <si>
    <t>530121231100001447648</t>
  </si>
  <si>
    <t>编外人员公用经费</t>
  </si>
  <si>
    <t>530121241100002175783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</si>
  <si>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</si>
  <si>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</si>
  <si>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</si>
  <si>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</si>
  <si>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</si>
  <si>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</si>
  <si>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</si>
  <si>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</si>
  <si>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</si>
  <si>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</si>
  <si>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</si>
  <si>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530121210000000000870</t>
  </si>
  <si>
    <t>指挥部街道工作经费</t>
  </si>
  <si>
    <t>30227</t>
  </si>
  <si>
    <t>委托业务费</t>
  </si>
  <si>
    <t>31002</t>
  </si>
  <si>
    <t>办公设备购置</t>
  </si>
  <si>
    <t>530121241100002276495</t>
  </si>
  <si>
    <t>食堂经费</t>
  </si>
  <si>
    <t>530121241100002894132</t>
  </si>
  <si>
    <t>2024年公共图书馆、美术馆、文化馆（站）免费开放补助资金</t>
  </si>
  <si>
    <t>530121241100003164897</t>
  </si>
  <si>
    <t>公共图书馆、文化馆、美术馆免费开放第二批补助资金</t>
  </si>
  <si>
    <t>530121241100003095093</t>
  </si>
  <si>
    <t>2024年综合治理（平安建设）专项资金</t>
  </si>
  <si>
    <t>530121241100003247300</t>
  </si>
  <si>
    <t>人大代表活动经费</t>
  </si>
  <si>
    <t>530121251100003970905</t>
  </si>
  <si>
    <t>国有企业退休人员社会化管理中央补助资金</t>
  </si>
  <si>
    <t>费用补贴</t>
  </si>
  <si>
    <t>530121241100002932204</t>
  </si>
  <si>
    <t>2024年度美术馆、公共图书馆、文化馆（站）免费开放市级补助资金</t>
  </si>
  <si>
    <t>530121241100003077172</t>
  </si>
  <si>
    <t>国有企业退休人员社会化管理省级补助资金</t>
  </si>
  <si>
    <t>530121241100002834590</t>
  </si>
  <si>
    <t>国有企业退休人员社会化管理市级补助资金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</si>
  <si>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</si>
  <si>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</si>
  <si>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</si>
  <si>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</si>
  <si>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</si>
  <si>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</si>
  <si>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</si>
  <si>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</si>
  <si>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</si>
  <si>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</si>
  <si>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根据区机关事务管理中心关于食堂预算经费的审核意见，保障街道及10个搭伙单位在街道职工食堂就餐需求</t>
  </si>
  <si>
    <t>产出指标</t>
  </si>
  <si>
    <t>数量指标</t>
  </si>
  <si>
    <t>补助人数</t>
  </si>
  <si>
    <t>=</t>
  </si>
  <si>
    <t>212</t>
  </si>
  <si>
    <t>人</t>
  </si>
  <si>
    <t>定量指标</t>
  </si>
  <si>
    <t>时效指标</t>
  </si>
  <si>
    <t>拨付时限</t>
  </si>
  <si>
    <t>&lt;=</t>
  </si>
  <si>
    <t>2025-12-31</t>
  </si>
  <si>
    <t>年-月-日</t>
  </si>
  <si>
    <t>效益指标</t>
  </si>
  <si>
    <t>社会效益</t>
  </si>
  <si>
    <t>职工用餐</t>
  </si>
  <si>
    <t>得到保障</t>
  </si>
  <si>
    <t>定性指标</t>
  </si>
  <si>
    <t>保障街道及10个搭伙单位在街道职工食堂就餐需求</t>
  </si>
  <si>
    <t>满意度指标</t>
  </si>
  <si>
    <t>服务对象满意度</t>
  </si>
  <si>
    <t>满意度达到</t>
  </si>
  <si>
    <t>&gt;=</t>
  </si>
  <si>
    <t>90</t>
  </si>
  <si>
    <t>%</t>
  </si>
  <si>
    <t>满意度</t>
  </si>
  <si>
    <t>一是抓好抓实“当好排头兵”大竞赛活动。二是推动村庄搬迁工作。三是推动新项目开工建设。四是力保社消快速增长。五是培育新的消费增长点。</t>
  </si>
  <si>
    <t>春节线上文艺活动</t>
  </si>
  <si>
    <t>次</t>
  </si>
  <si>
    <t>开展春节线上文艺活动</t>
  </si>
  <si>
    <t>元宵节线上文化活动</t>
  </si>
  <si>
    <t>开展元宵节线上文化活动</t>
  </si>
  <si>
    <t>职工体检</t>
  </si>
  <si>
    <t>开展职工体检</t>
  </si>
  <si>
    <t>质量指标</t>
  </si>
  <si>
    <t>培训各类培训参与率、合格率</t>
  </si>
  <si>
    <t>100</t>
  </si>
  <si>
    <t>培训各类培训参与率、合格率达100%</t>
  </si>
  <si>
    <t>2025年1月至12月</t>
  </si>
  <si>
    <t>1.00</t>
  </si>
  <si>
    <t>年</t>
  </si>
  <si>
    <t>2025年1月至12月完成</t>
  </si>
  <si>
    <t>社会稳定</t>
  </si>
  <si>
    <t>得到维护</t>
  </si>
  <si>
    <t>通过日常巡逻、管控及宣传工作的开展，维护社会稳定</t>
  </si>
  <si>
    <t>居住环境</t>
  </si>
  <si>
    <t>有所改善</t>
  </si>
  <si>
    <t>改善城镇、社区居住环境，提升城市形象，为群众营造干净、整洁、舒适的生活居住环境</t>
  </si>
  <si>
    <t>生态效益</t>
  </si>
  <si>
    <t>生态环境</t>
  </si>
  <si>
    <t>保持良好</t>
  </si>
  <si>
    <t>做好园林绿化，美化环境，改善空气质量，提升市容市貌水平，保持良好的生态环境</t>
  </si>
  <si>
    <t>水环境，森林资源、河道</t>
  </si>
  <si>
    <t>得到有效保护</t>
  </si>
  <si>
    <t>完成滇池流域水环境综合治理、村庄污水收集、森林资源保护、河道生态修复、植树造林等工作</t>
  </si>
  <si>
    <t>节约型和环保型生产企业</t>
  </si>
  <si>
    <t>建设得到巩固提升</t>
  </si>
  <si>
    <t>督促各企业淘汰落后产能及设备，封停违规违法和污染严重类生产企业，建设节约型和环保型生产企业</t>
  </si>
  <si>
    <t>可持续影响</t>
  </si>
  <si>
    <t>工作人员工作、服务水平</t>
  </si>
  <si>
    <t>得到提高</t>
  </si>
  <si>
    <t>提升街道、社区工作人员工作、服务水平，营造良好形象</t>
  </si>
  <si>
    <t>群众、职工体育文化生活的气氛</t>
  </si>
  <si>
    <t>进一步营造</t>
  </si>
  <si>
    <t>丰富群众、职工体育文化生活的气氛，营造良好氛围</t>
  </si>
  <si>
    <t>辖区居民满意度</t>
  </si>
  <si>
    <t>95</t>
  </si>
  <si>
    <t>辖区居民满意度达95%</t>
  </si>
  <si>
    <t>确保文化馆、图书馆、文化站向社会免费开放并提供公共文化服务，确保文化民生。</t>
  </si>
  <si>
    <t>享受补助的文化设施数量</t>
  </si>
  <si>
    <t>个</t>
  </si>
  <si>
    <t>补助资金支出率</t>
  </si>
  <si>
    <t>按时限要求完成补助经费支出</t>
  </si>
  <si>
    <t>按时完成补助资金支付满分。否则不得分</t>
  </si>
  <si>
    <t>成本指标</t>
  </si>
  <si>
    <t>经济成本指标</t>
  </si>
  <si>
    <t>元</t>
  </si>
  <si>
    <t>以实际支付金额为准，严格控制在预算金额内</t>
  </si>
  <si>
    <t>增强基层公共文化服务保障能力</t>
  </si>
  <si>
    <t/>
  </si>
  <si>
    <t>持续提升群众的文化获得感</t>
  </si>
  <si>
    <t>不断营造公共文化服务浓厚氛围</t>
  </si>
  <si>
    <t>群众对免费开放的满意率</t>
  </si>
  <si>
    <t>4000</t>
  </si>
  <si>
    <t>80</t>
  </si>
  <si>
    <t>群众对免费开放的满意率大于80%满分，否则扣5分</t>
  </si>
  <si>
    <t>综合治理（平安建设）专项资金</t>
  </si>
  <si>
    <t>有效整合基层社会治理力量，不断夯实基层基础工作，巩固“四中心”融合建设成果，推动形成矛盾联调、问题联治、工作联动、平安联创的工作合力，坚持和发展新时代“枫桥经验”，紧扣基层社会治理总要求，组织、整合基层社会治理资源力量，巩固推进矛盾纠纷排查化解“七个闭环”工作，实现矛盾纠纷排查化解、特殊群体服务管理、命案防控、精准普法、突出社会治安问题整治一体推进、综合治理，切实将问题解决在基层、化解在萌芽，努力实现“三个明显提升”和“四个不发生”工作目标（即：命案防控能力明显提升、突出社会治安问题整治能力明显提升、精准普法成效明显提升；不发生“民转刑”案件、不发生“刑转命”案件、不发生个人极端案事件、不发生群体性案事件），确保社会稳定、人民满意。</t>
  </si>
  <si>
    <t>基层社会治理创新试点专项补助</t>
  </si>
  <si>
    <t>三个明显提升”和“四个不发生”工作目标（即：命案防控能力明显提升、突出社会治安问题整治能力明显提升、精准普法成效明显提升；不发生“民转刑”案件、不发生“刑转命”案件、不发生个人极端案事件、不发生群体性案事件），确保社会稳定、人民满意。</t>
  </si>
  <si>
    <t>提升；不发生</t>
  </si>
  <si>
    <t>实现矛盾纠纷排查化解、特殊群体服务管理、命案防控、精准普法、突出社会治安问题整治一体推进、综合治理，切实将问题解决在基层、化解在萌芽，保障社会稳定和群众生命财产安全</t>
  </si>
  <si>
    <t>人民满意度</t>
  </si>
  <si>
    <t>为人大代表工作提供经费保障</t>
  </si>
  <si>
    <t>8000</t>
  </si>
  <si>
    <t>做好人大代表工作，更好服务人民</t>
  </si>
  <si>
    <t>做好国有企业退休人员社会化管理</t>
  </si>
  <si>
    <t>接收中央企业人员数量</t>
  </si>
  <si>
    <t>684</t>
  </si>
  <si>
    <t>补助拨付时间</t>
  </si>
  <si>
    <t>服务好国企退休人员</t>
  </si>
  <si>
    <t>国企退休人员满意度</t>
  </si>
  <si>
    <t>美术馆、公共图书馆、文化馆（站）免费开放市级补助资金</t>
  </si>
  <si>
    <t>“三馆一站”补助资金支出达到100%，满足群众基本公共文化需求。</t>
  </si>
  <si>
    <t>在规定时限内按要求完成补助经费支出</t>
  </si>
  <si>
    <t>1600</t>
  </si>
  <si>
    <t>经济效益</t>
  </si>
  <si>
    <t>社会成本指标</t>
  </si>
  <si>
    <t>1.59</t>
  </si>
  <si>
    <t>万元</t>
  </si>
  <si>
    <t>省级补助资金</t>
  </si>
  <si>
    <t>做好国有企业退休人员社会化管理工作</t>
  </si>
  <si>
    <t>做好国有企业退休人员社会化管理服务工作</t>
  </si>
  <si>
    <t>完成资金拨付时限</t>
  </si>
  <si>
    <t>实现国有企业已退休人员与原企业分离，做好国企退休人员服务工作</t>
  </si>
  <si>
    <t>预算06表</t>
  </si>
  <si>
    <t>政府性基金预算支出预算表</t>
  </si>
  <si>
    <t>单位名称：昆明市发展和改革委员会</t>
  </si>
  <si>
    <t>政府性基金预算支出</t>
  </si>
  <si>
    <t>备注：此表为空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</si>
  <si>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</si>
  <si>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</si>
  <si>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</si>
  <si>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</si>
  <si>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</si>
  <si>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</si>
  <si>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</si>
  <si>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</si>
  <si>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</si>
  <si>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</si>
  <si>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</si>
  <si>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打印机</t>
  </si>
  <si>
    <t>A4彩色打印机</t>
  </si>
  <si>
    <t>台</t>
  </si>
  <si>
    <t>笔记本电脑</t>
  </si>
  <si>
    <t>便携式计算机</t>
  </si>
  <si>
    <t>复印纸</t>
  </si>
  <si>
    <t>高拍仪</t>
  </si>
  <si>
    <t>票据打印机</t>
  </si>
  <si>
    <t>物业管理服务</t>
  </si>
  <si>
    <t>公务用车加油</t>
  </si>
  <si>
    <t>车辆加油、添加燃料服务</t>
  </si>
  <si>
    <t>公务用车维修保养</t>
  </si>
  <si>
    <t>车辆维修和保养服务</t>
  </si>
  <si>
    <t>公务用车保险</t>
  </si>
  <si>
    <t>机动车保险服务</t>
  </si>
  <si>
    <t>食堂菜款等采购</t>
  </si>
  <si>
    <t>其他服务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</si>
  <si>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</si>
  <si>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</si>
  <si>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</si>
  <si>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</si>
  <si>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</si>
  <si>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</si>
  <si>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</si>
  <si>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</si>
  <si>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文化系列活动</t>
  </si>
  <si>
    <t>A0802 群众文化活动服务</t>
  </si>
  <si>
    <t>A 公共服务</t>
  </si>
  <si>
    <t>三台山旅游文化节等文化系列活动</t>
  </si>
  <si>
    <t>法律顾问</t>
  </si>
  <si>
    <t>B0101 法律顾问服务</t>
  </si>
  <si>
    <t>B 政府履职辅助性服务</t>
  </si>
  <si>
    <t>法律顾问法律咨询</t>
  </si>
  <si>
    <t>财务收支审计</t>
  </si>
  <si>
    <t>B0302 审计服务</t>
  </si>
  <si>
    <t>物业管理</t>
  </si>
  <si>
    <t>B1102 物业管理服务</t>
  </si>
  <si>
    <t>档案整理</t>
  </si>
  <si>
    <t>B1202 档案服务</t>
  </si>
  <si>
    <t>B1105 餐饮服务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</si>
  <si>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</si>
  <si>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</si>
  <si>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</si>
  <si>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</si>
  <si>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</si>
  <si>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</si>
  <si>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</si>
  <si>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</si>
  <si>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</si>
  <si>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</si>
  <si>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</si>
  <si>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</si>
  <si>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</si>
  <si>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</si>
  <si>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</si>
  <si>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</si>
  <si>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</si>
  <si>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</si>
  <si>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</si>
  <si>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</si>
  <si>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</si>
  <si>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</si>
  <si>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</si>
  <si>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</si>
  <si>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</si>
  <si>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</si>
  <si>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</si>
  <si>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</si>
  <si>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</si>
  <si>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</si>
  <si>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</si>
  <si>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</si>
  <si>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预算10表</t>
  </si>
  <si>
    <t>预算11表</t>
  </si>
  <si>
    <t>上级补助</t>
  </si>
  <si>
    <t>313事业发展类</t>
  </si>
  <si>
    <t>提前下达国有企业退休人员社会化管理中央补助资金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</si>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</sst>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7" applyNumberFormat="0" applyAlignment="0" applyProtection="0">
      <alignment vertical="center"/>
    </xf>
    <xf numFmtId="0" fontId="26" fillId="5" borderId="28" applyNumberFormat="0" applyAlignment="0" applyProtection="0">
      <alignment vertical="center"/>
    </xf>
    <xf numFmtId="0" fontId="27" fillId="5" borderId="27" applyNumberFormat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49" fontId="12" fillId="0" borderId="7">
      <alignment horizontal="left" vertical="center" wrapText="1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0" fontId="12" fillId="0" borderId="7">
      <alignment horizontal="right" vertical="center"/>
    </xf>
    <xf numFmtId="180" fontId="12" fillId="0" borderId="7">
      <alignment horizontal="right" vertical="center"/>
    </xf>
    <xf numFmtId="0" fontId="36" fillId="0" borderId="0"/>
    <xf numFmtId="0" fontId="37" fillId="0" borderId="0">
      <alignment vertical="center"/>
    </xf>
  </cellStyleXfs>
  <cellXfs count="251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49" fontId="5" fillId="0" borderId="2" xfId="50" applyNumberFormat="1" applyFont="1" applyBorder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14" fontId="2" fillId="2" borderId="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>
      <alignment horizontal="center" vertical="center"/>
    </xf>
    <xf numFmtId="14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49" fontId="5" fillId="0" borderId="18" xfId="58" applyNumberFormat="1" applyFont="1" applyFill="1" applyBorder="1" applyAlignment="1">
      <alignment horizontal="left" vertical="center" wrapText="1"/>
    </xf>
    <xf numFmtId="49" fontId="12" fillId="0" borderId="18" xfId="58" applyNumberFormat="1" applyFont="1" applyFill="1" applyBorder="1" applyAlignment="1">
      <alignment horizontal="left" vertical="center"/>
    </xf>
    <xf numFmtId="49" fontId="12" fillId="0" borderId="18" xfId="58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6" fontId="16" fillId="0" borderId="7" xfId="0" applyNumberFormat="1" applyFont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>
      <alignment horizontal="left" vertical="center" wrapText="1"/>
    </xf>
    <xf numFmtId="0" fontId="0" fillId="0" borderId="19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2" fillId="0" borderId="16" xfId="0" applyFont="1" applyFill="1" applyBorder="1" applyAlignment="1">
      <alignment horizontal="left" vertical="center" wrapText="1" indent="2"/>
    </xf>
    <xf numFmtId="0" fontId="0" fillId="0" borderId="20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2" fillId="0" borderId="21" xfId="0" applyFont="1" applyFill="1" applyBorder="1" applyAlignment="1">
      <alignment horizontal="left" vertical="center" wrapText="1" indent="2"/>
    </xf>
    <xf numFmtId="0" fontId="2" fillId="0" borderId="22" xfId="0" applyFont="1" applyFill="1" applyBorder="1" applyAlignment="1">
      <alignment horizontal="left" vertical="center" wrapText="1" indent="2"/>
    </xf>
    <xf numFmtId="0" fontId="0" fillId="0" borderId="23" xfId="0" applyFont="1" applyFill="1" applyBorder="1"/>
    <xf numFmtId="0" fontId="0" fillId="0" borderId="21" xfId="0" applyFont="1" applyFill="1" applyBorder="1"/>
    <xf numFmtId="0" fontId="0" fillId="0" borderId="2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2 5" xfId="57"/>
    <cellStyle name="常规 3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36"/>
  <sheetViews>
    <sheetView showGridLines="0" showZeros="0" topLeftCell="A2" workbookViewId="0">
      <selection activeCell="G14" sqref="G14"/>
    </sheetView>
  </sheetViews>
  <sheetFormatPr defaultColWidth="8.575" defaultRowHeight="12.75" customHeight="1" outlineLevelCol="4"/>
  <cols>
    <col min="1" max="4" width="41" customWidth="1"/>
  </cols>
  <sheetData>
    <row r="1" ht="15" customHeight="1" spans="1:4">
      <c r="A1" s="47"/>
      <c r="B1" s="47"/>
      <c r="C1" s="47"/>
      <c r="D1" s="65" t="s">
        <v>0</v>
      </c>
    </row>
    <row r="2" ht="41.25" customHeight="1" spans="1:1">
      <c r="A2" s="42" t="str">
        <f>"2025"&amp;"年部门财务收支预算总表"</f>
        <v>2025年部门财务收支预算总表</v>
      </c>
    </row>
    <row r="3" ht="17.25" customHeight="1" spans="1:4">
      <c r="A3" s="45" t="str">
        <f>"单位名称："&amp;"昆明市呈贡区人民政府龙城街道办事处"</f>
        <v>单位名称：昆明市呈贡区人民政府龙城街道办事处</v>
      </c>
      <c r="B3" s="198"/>
      <c r="D3" s="157" t="s">
        <v>1</v>
      </c>
    </row>
    <row r="4" ht="23.25" customHeight="1" spans="1:4">
      <c r="A4" s="199" t="s">
        <v>2</v>
      </c>
      <c r="B4" s="200"/>
      <c r="C4" s="199" t="s">
        <v>3</v>
      </c>
      <c r="D4" s="200"/>
    </row>
    <row r="5" ht="24" customHeight="1" spans="1:4">
      <c r="A5" s="199" t="s">
        <v>4</v>
      </c>
      <c r="B5" s="199" t="s">
        <v>5</v>
      </c>
      <c r="C5" s="199" t="s">
        <v>6</v>
      </c>
      <c r="D5" s="199" t="s">
        <v>5</v>
      </c>
    </row>
    <row r="6" ht="17.25" customHeight="1" spans="1:4">
      <c r="A6" s="201" t="s">
        <v>7</v>
      </c>
      <c r="B6" s="82">
        <f>41988605.72</f>
        <v>41988605.72</v>
      </c>
      <c r="C6" s="201" t="s">
        <v>8</v>
      </c>
      <c r="D6" s="193">
        <f>26079098.52+8000+15900</f>
        <v>26102998.52</v>
      </c>
    </row>
    <row r="7" ht="17.25" customHeight="1" spans="1:4">
      <c r="A7" s="201" t="s">
        <v>9</v>
      </c>
      <c r="B7" s="82"/>
      <c r="C7" s="201" t="s">
        <v>10</v>
      </c>
      <c r="D7" s="193"/>
    </row>
    <row r="8" ht="17.25" customHeight="1" spans="1:4">
      <c r="A8" s="201" t="s">
        <v>11</v>
      </c>
      <c r="B8" s="82"/>
      <c r="C8" s="250" t="s">
        <v>12</v>
      </c>
      <c r="D8" s="193"/>
    </row>
    <row r="9" ht="17.25" customHeight="1" spans="1:4">
      <c r="A9" s="201" t="s">
        <v>13</v>
      </c>
      <c r="B9" s="82"/>
      <c r="C9" s="250" t="s">
        <v>14</v>
      </c>
      <c r="D9" s="193">
        <v>88348</v>
      </c>
    </row>
    <row r="10" ht="17.25" customHeight="1" spans="1:4">
      <c r="A10" s="201" t="s">
        <v>15</v>
      </c>
      <c r="B10" s="82"/>
      <c r="C10" s="250" t="s">
        <v>16</v>
      </c>
      <c r="D10" s="193">
        <v>21300</v>
      </c>
    </row>
    <row r="11" ht="17.25" customHeight="1" spans="1:4">
      <c r="A11" s="201" t="s">
        <v>17</v>
      </c>
      <c r="B11" s="82"/>
      <c r="C11" s="250" t="s">
        <v>18</v>
      </c>
      <c r="D11" s="193"/>
    </row>
    <row r="12" ht="17.25" customHeight="1" spans="1:4">
      <c r="A12" s="201" t="s">
        <v>19</v>
      </c>
      <c r="B12" s="82"/>
      <c r="C12" s="33" t="s">
        <v>20</v>
      </c>
      <c r="D12" s="193">
        <f>33900+4000+1600</f>
        <v>39500</v>
      </c>
    </row>
    <row r="13" ht="17.25" customHeight="1" spans="1:4">
      <c r="A13" s="201" t="s">
        <v>21</v>
      </c>
      <c r="B13" s="82"/>
      <c r="C13" s="33" t="s">
        <v>22</v>
      </c>
      <c r="D13" s="193">
        <v>2255800</v>
      </c>
    </row>
    <row r="14" ht="17.25" customHeight="1" spans="1:4">
      <c r="A14" s="201" t="s">
        <v>23</v>
      </c>
      <c r="B14" s="82"/>
      <c r="C14" s="33" t="s">
        <v>24</v>
      </c>
      <c r="D14" s="193">
        <v>1378855</v>
      </c>
    </row>
    <row r="15" ht="17.25" customHeight="1" spans="1:4">
      <c r="A15" s="201" t="s">
        <v>25</v>
      </c>
      <c r="B15" s="82"/>
      <c r="C15" s="33" t="s">
        <v>26</v>
      </c>
      <c r="D15" s="193"/>
    </row>
    <row r="16" ht="17.25" customHeight="1" spans="1:4">
      <c r="A16" s="162"/>
      <c r="B16" s="82"/>
      <c r="C16" s="33" t="s">
        <v>27</v>
      </c>
      <c r="D16" s="193"/>
    </row>
    <row r="17" ht="17.25" customHeight="1" spans="1:4">
      <c r="A17" s="202"/>
      <c r="B17" s="82"/>
      <c r="C17" s="33" t="s">
        <v>28</v>
      </c>
      <c r="D17" s="193">
        <v>10900804.2</v>
      </c>
    </row>
    <row r="18" ht="17.25" customHeight="1" spans="1:4">
      <c r="A18" s="202"/>
      <c r="B18" s="82"/>
      <c r="C18" s="33" t="s">
        <v>29</v>
      </c>
      <c r="D18" s="193"/>
    </row>
    <row r="19" ht="17.25" customHeight="1" spans="1:4">
      <c r="A19" s="202"/>
      <c r="B19" s="82"/>
      <c r="C19" s="33" t="s">
        <v>30</v>
      </c>
      <c r="D19" s="193"/>
    </row>
    <row r="20" ht="17.25" customHeight="1" spans="1:4">
      <c r="A20" s="202"/>
      <c r="B20" s="82"/>
      <c r="C20" s="33" t="s">
        <v>31</v>
      </c>
      <c r="D20" s="193"/>
    </row>
    <row r="21" ht="17.25" customHeight="1" spans="1:4">
      <c r="A21" s="202"/>
      <c r="B21" s="82"/>
      <c r="C21" s="33" t="s">
        <v>32</v>
      </c>
      <c r="D21" s="193"/>
    </row>
    <row r="22" ht="17.25" customHeight="1" spans="1:4">
      <c r="A22" s="202"/>
      <c r="B22" s="82"/>
      <c r="C22" s="33" t="s">
        <v>33</v>
      </c>
      <c r="D22" s="193"/>
    </row>
    <row r="23" ht="17.25" customHeight="1" spans="1:4">
      <c r="A23" s="202"/>
      <c r="B23" s="82"/>
      <c r="C23" s="33" t="s">
        <v>34</v>
      </c>
      <c r="D23" s="193"/>
    </row>
    <row r="24" ht="17.25" customHeight="1" spans="1:4">
      <c r="A24" s="202"/>
      <c r="B24" s="82"/>
      <c r="C24" s="33" t="s">
        <v>35</v>
      </c>
      <c r="D24" s="193">
        <v>1352748</v>
      </c>
    </row>
    <row r="25" ht="17.25" customHeight="1" spans="1:4">
      <c r="A25" s="202"/>
      <c r="B25" s="82"/>
      <c r="C25" s="33" t="s">
        <v>36</v>
      </c>
      <c r="D25" s="193"/>
    </row>
    <row r="26" ht="17.25" customHeight="1" spans="1:4">
      <c r="A26" s="202"/>
      <c r="B26" s="82"/>
      <c r="C26" s="162" t="s">
        <v>37</v>
      </c>
      <c r="D26" s="193">
        <f>256400+6500</f>
        <v>262900</v>
      </c>
    </row>
    <row r="27" ht="17.25" customHeight="1" spans="1:4">
      <c r="A27" s="202"/>
      <c r="B27" s="82"/>
      <c r="C27" s="33" t="s">
        <v>38</v>
      </c>
      <c r="D27" s="82"/>
    </row>
    <row r="28" ht="16.5" customHeight="1" spans="1:4">
      <c r="A28" s="202"/>
      <c r="B28" s="82"/>
      <c r="C28" s="33" t="s">
        <v>39</v>
      </c>
      <c r="D28" s="82"/>
    </row>
    <row r="29" ht="16.5" customHeight="1" spans="1:4">
      <c r="A29" s="202"/>
      <c r="B29" s="82"/>
      <c r="C29" s="162" t="s">
        <v>40</v>
      </c>
      <c r="D29" s="82"/>
    </row>
    <row r="30" ht="17.25" customHeight="1" spans="1:4">
      <c r="A30" s="202"/>
      <c r="B30" s="82"/>
      <c r="C30" s="162" t="s">
        <v>41</v>
      </c>
      <c r="D30" s="82"/>
    </row>
    <row r="31" ht="17.25" customHeight="1" spans="1:4">
      <c r="A31" s="202"/>
      <c r="B31" s="82"/>
      <c r="C31" s="33" t="s">
        <v>42</v>
      </c>
      <c r="D31" s="82"/>
    </row>
    <row r="32" ht="16.5" customHeight="1" spans="1:5">
      <c r="A32" s="202" t="s">
        <v>43</v>
      </c>
      <c r="B32" s="82">
        <v>41988605.72</v>
      </c>
      <c r="C32" s="202" t="s">
        <v>44</v>
      </c>
      <c r="D32" s="82">
        <f>SUM(D6:D31)</f>
        <v>42403253.72</v>
      </c>
      <c r="E32">
        <f>B36-D32</f>
        <v>0</v>
      </c>
    </row>
    <row r="33" ht="16.5" customHeight="1" spans="1:4">
      <c r="A33" s="162" t="s">
        <v>45</v>
      </c>
      <c r="B33" s="82">
        <v>414648</v>
      </c>
      <c r="C33" s="162" t="s">
        <v>46</v>
      </c>
      <c r="D33" s="82"/>
    </row>
    <row r="34" ht="16.5" customHeight="1" spans="1:4">
      <c r="A34" s="33" t="s">
        <v>47</v>
      </c>
      <c r="B34" s="82">
        <v>414648</v>
      </c>
      <c r="C34" s="33" t="s">
        <v>47</v>
      </c>
      <c r="D34" s="82"/>
    </row>
    <row r="35" ht="16.5" customHeight="1" spans="1:4">
      <c r="A35" s="33" t="s">
        <v>48</v>
      </c>
      <c r="B35" s="82"/>
      <c r="C35" s="33" t="s">
        <v>49</v>
      </c>
      <c r="D35" s="82"/>
    </row>
    <row r="36" ht="16.5" customHeight="1" spans="1:4">
      <c r="A36" s="203" t="s">
        <v>50</v>
      </c>
      <c r="B36" s="82">
        <f>B32+B33</f>
        <v>42403253.72</v>
      </c>
      <c r="C36" s="203" t="s">
        <v>51</v>
      </c>
      <c r="D36" s="82">
        <f>D32</f>
        <v>42403253.72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5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24" sqref="D2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20" t="s">
        <v>466</v>
      </c>
    </row>
    <row r="2" ht="42" customHeight="1" spans="1:6">
      <c r="A2" s="124" t="str">
        <f>"2025"&amp;"年部门政府性基金预算支出预算表"</f>
        <v>2025年部门政府性基金预算支出预算表</v>
      </c>
      <c r="B2" s="124" t="s">
        <v>467</v>
      </c>
      <c r="C2" s="125"/>
      <c r="D2" s="126"/>
      <c r="E2" s="126"/>
      <c r="F2" s="126"/>
    </row>
    <row r="3" ht="13.5" customHeight="1" spans="1:6">
      <c r="A3" s="4" t="str">
        <f>"单位名称："&amp;"昆明市呈贡区人民政府龙城街道办事处"</f>
        <v>单位名称：昆明市呈贡区人民政府龙城街道办事处</v>
      </c>
      <c r="B3" s="4" t="s">
        <v>468</v>
      </c>
      <c r="C3" s="121"/>
      <c r="D3" s="123"/>
      <c r="E3" s="123"/>
      <c r="F3" s="120" t="s">
        <v>1</v>
      </c>
    </row>
    <row r="4" ht="19.5" customHeight="1" spans="1:6">
      <c r="A4" s="127" t="s">
        <v>214</v>
      </c>
      <c r="B4" s="128" t="s">
        <v>73</v>
      </c>
      <c r="C4" s="127" t="s">
        <v>74</v>
      </c>
      <c r="D4" s="10" t="s">
        <v>469</v>
      </c>
      <c r="E4" s="11"/>
      <c r="F4" s="12"/>
    </row>
    <row r="5" ht="18.75" customHeight="1" spans="1:6">
      <c r="A5" s="129"/>
      <c r="B5" s="130"/>
      <c r="C5" s="129"/>
      <c r="D5" s="15" t="s">
        <v>55</v>
      </c>
      <c r="E5" s="10" t="s">
        <v>76</v>
      </c>
      <c r="F5" s="15" t="s">
        <v>77</v>
      </c>
    </row>
    <row r="6" ht="18.75" customHeight="1" spans="1:6">
      <c r="A6" s="72">
        <v>1</v>
      </c>
      <c r="B6" s="131" t="s">
        <v>84</v>
      </c>
      <c r="C6" s="72">
        <v>3</v>
      </c>
      <c r="D6" s="132">
        <v>4</v>
      </c>
      <c r="E6" s="132">
        <v>5</v>
      </c>
      <c r="F6" s="132">
        <v>6</v>
      </c>
    </row>
    <row r="7" ht="21" customHeight="1" spans="1:6">
      <c r="A7" s="20"/>
      <c r="B7" s="20"/>
      <c r="C7" s="20"/>
      <c r="D7" s="82"/>
      <c r="E7" s="82"/>
      <c r="F7" s="82"/>
    </row>
    <row r="8" ht="21" customHeight="1" spans="1:6">
      <c r="A8" s="20"/>
      <c r="B8" s="20"/>
      <c r="C8" s="20"/>
      <c r="D8" s="82"/>
      <c r="E8" s="82"/>
      <c r="F8" s="82"/>
    </row>
    <row r="9" ht="18.75" customHeight="1" spans="1:6">
      <c r="A9" s="133" t="s">
        <v>203</v>
      </c>
      <c r="B9" s="133" t="s">
        <v>203</v>
      </c>
      <c r="C9" s="134" t="s">
        <v>203</v>
      </c>
      <c r="D9" s="82"/>
      <c r="E9" s="82"/>
      <c r="F9" s="82"/>
    </row>
    <row r="10" customHeight="1" spans="1:3">
      <c r="A10" s="4" t="s">
        <v>470</v>
      </c>
      <c r="B10" s="4"/>
      <c r="C10" s="121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0"/>
  <sheetViews>
    <sheetView showZeros="0" workbookViewId="0">
      <selection activeCell="I8" sqref="I8:I1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6"/>
      <c r="C1" s="86"/>
      <c r="R1" s="2"/>
      <c r="S1" s="2" t="s">
        <v>471</v>
      </c>
    </row>
    <row r="2" ht="41.25" customHeight="1" spans="1:19">
      <c r="A2" s="75" t="str">
        <f>"2025"&amp;"年部门政府采购预算表"</f>
        <v>2025年部门政府采购预算表</v>
      </c>
      <c r="B2" s="70"/>
      <c r="C2" s="70"/>
      <c r="D2" s="3"/>
      <c r="E2" s="3"/>
      <c r="F2" s="3"/>
      <c r="G2" s="3"/>
      <c r="H2" s="3"/>
      <c r="I2" s="3"/>
      <c r="J2" s="3"/>
      <c r="K2" s="3"/>
      <c r="L2" s="3"/>
      <c r="M2" s="70"/>
      <c r="N2" s="3"/>
      <c r="O2" s="3"/>
      <c r="P2" s="70"/>
      <c r="Q2" s="3"/>
      <c r="R2" s="70"/>
      <c r="S2" s="70"/>
    </row>
    <row r="3" ht="18.75" customHeight="1" spans="1:19">
      <c r="A3" s="113" t="str">
        <f>"单位名称："&amp;"昆明市呈贡区人民政府龙城街道办事处"</f>
        <v>单位名称：昆明市呈贡区人民政府龙城街道办事处</v>
      </c>
      <c r="B3" s="88"/>
      <c r="C3" s="88"/>
      <c r="D3" s="6"/>
      <c r="E3" s="6"/>
      <c r="F3" s="6"/>
      <c r="G3" s="6"/>
      <c r="H3" s="6"/>
      <c r="I3" s="6"/>
      <c r="J3" s="6"/>
      <c r="K3" s="6"/>
      <c r="L3" s="6"/>
      <c r="R3" s="7"/>
      <c r="S3" s="120" t="s">
        <v>1</v>
      </c>
    </row>
    <row r="4" ht="15.75" customHeight="1" spans="1:19">
      <c r="A4" s="9" t="s">
        <v>213</v>
      </c>
      <c r="B4" s="89" t="s">
        <v>214</v>
      </c>
      <c r="C4" s="89" t="s">
        <v>472</v>
      </c>
      <c r="D4" s="90" t="s">
        <v>473</v>
      </c>
      <c r="E4" s="90" t="s">
        <v>474</v>
      </c>
      <c r="F4" s="90" t="s">
        <v>475</v>
      </c>
      <c r="G4" s="90" t="s">
        <v>476</v>
      </c>
      <c r="H4" s="90" t="s">
        <v>477</v>
      </c>
      <c r="I4" s="103" t="s">
        <v>221</v>
      </c>
      <c r="J4" s="103"/>
      <c r="K4" s="103"/>
      <c r="L4" s="103"/>
      <c r="M4" s="104"/>
      <c r="N4" s="103"/>
      <c r="O4" s="103"/>
      <c r="P4" s="83"/>
      <c r="Q4" s="103"/>
      <c r="R4" s="104"/>
      <c r="S4" s="84"/>
    </row>
    <row r="5" ht="17.25" customHeight="1" spans="1:19">
      <c r="A5" s="14"/>
      <c r="B5" s="91"/>
      <c r="C5" s="91"/>
      <c r="D5" s="92"/>
      <c r="E5" s="92"/>
      <c r="F5" s="92"/>
      <c r="G5" s="92"/>
      <c r="H5" s="92"/>
      <c r="I5" s="92" t="s">
        <v>55</v>
      </c>
      <c r="J5" s="92" t="s">
        <v>58</v>
      </c>
      <c r="K5" s="92" t="s">
        <v>478</v>
      </c>
      <c r="L5" s="92" t="s">
        <v>479</v>
      </c>
      <c r="M5" s="105" t="s">
        <v>480</v>
      </c>
      <c r="N5" s="106" t="s">
        <v>481</v>
      </c>
      <c r="O5" s="106"/>
      <c r="P5" s="111"/>
      <c r="Q5" s="106"/>
      <c r="R5" s="112"/>
      <c r="S5" s="93"/>
    </row>
    <row r="6" ht="54" customHeight="1" spans="1:19">
      <c r="A6" s="17"/>
      <c r="B6" s="93"/>
      <c r="C6" s="93"/>
      <c r="D6" s="94"/>
      <c r="E6" s="94"/>
      <c r="F6" s="94"/>
      <c r="G6" s="94"/>
      <c r="H6" s="94"/>
      <c r="I6" s="94"/>
      <c r="J6" s="94" t="s">
        <v>57</v>
      </c>
      <c r="K6" s="94"/>
      <c r="L6" s="94"/>
      <c r="M6" s="107"/>
      <c r="N6" s="94" t="s">
        <v>57</v>
      </c>
      <c r="O6" s="94" t="s">
        <v>64</v>
      </c>
      <c r="P6" s="93" t="s">
        <v>65</v>
      </c>
      <c r="Q6" s="94" t="s">
        <v>66</v>
      </c>
      <c r="R6" s="107" t="s">
        <v>67</v>
      </c>
      <c r="S6" s="93" t="s">
        <v>68</v>
      </c>
    </row>
    <row r="7" ht="18" customHeight="1" spans="1:19">
      <c r="A7" s="114">
        <v>1</v>
      </c>
      <c r="B7" s="114" t="s">
        <v>84</v>
      </c>
      <c r="C7" s="115">
        <v>3</v>
      </c>
      <c r="D7" s="115">
        <v>4</v>
      </c>
      <c r="E7" s="114">
        <v>5</v>
      </c>
      <c r="F7" s="114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  <c r="S7" s="114">
        <v>19</v>
      </c>
    </row>
    <row r="8" ht="21" customHeight="1" spans="1:19">
      <c r="A8" s="95" t="s">
        <v>70</v>
      </c>
      <c r="B8" s="96" t="s">
        <v>70</v>
      </c>
      <c r="C8" s="96" t="s">
        <v>317</v>
      </c>
      <c r="D8" s="97" t="s">
        <v>482</v>
      </c>
      <c r="E8" s="97" t="s">
        <v>483</v>
      </c>
      <c r="F8" s="97" t="s">
        <v>484</v>
      </c>
      <c r="G8" s="116">
        <v>2</v>
      </c>
      <c r="H8" s="82">
        <v>12000</v>
      </c>
      <c r="I8" s="82">
        <v>12000</v>
      </c>
      <c r="J8" s="82">
        <v>12000</v>
      </c>
      <c r="K8" s="82"/>
      <c r="L8" s="82"/>
      <c r="M8" s="82"/>
      <c r="N8" s="82"/>
      <c r="O8" s="82"/>
      <c r="P8" s="82"/>
      <c r="Q8" s="82"/>
      <c r="R8" s="82"/>
      <c r="S8" s="82"/>
    </row>
    <row r="9" ht="21" customHeight="1" spans="1:19">
      <c r="A9" s="95" t="s">
        <v>70</v>
      </c>
      <c r="B9" s="96" t="s">
        <v>70</v>
      </c>
      <c r="C9" s="96" t="s">
        <v>317</v>
      </c>
      <c r="D9" s="97" t="s">
        <v>482</v>
      </c>
      <c r="E9" s="97" t="s">
        <v>483</v>
      </c>
      <c r="F9" s="97" t="s">
        <v>484</v>
      </c>
      <c r="G9" s="116">
        <v>1</v>
      </c>
      <c r="H9" s="82">
        <v>4000</v>
      </c>
      <c r="I9" s="82">
        <v>4000</v>
      </c>
      <c r="J9" s="82">
        <v>4000</v>
      </c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5" t="s">
        <v>70</v>
      </c>
      <c r="B10" s="96" t="s">
        <v>70</v>
      </c>
      <c r="C10" s="96" t="s">
        <v>317</v>
      </c>
      <c r="D10" s="97" t="s">
        <v>485</v>
      </c>
      <c r="E10" s="97" t="s">
        <v>486</v>
      </c>
      <c r="F10" s="97" t="s">
        <v>484</v>
      </c>
      <c r="G10" s="116">
        <v>1</v>
      </c>
      <c r="H10" s="82">
        <v>7000</v>
      </c>
      <c r="I10" s="82">
        <v>7000</v>
      </c>
      <c r="J10" s="82">
        <v>7000</v>
      </c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95" t="s">
        <v>70</v>
      </c>
      <c r="B11" s="96" t="s">
        <v>70</v>
      </c>
      <c r="C11" s="96" t="s">
        <v>317</v>
      </c>
      <c r="D11" s="97" t="s">
        <v>487</v>
      </c>
      <c r="E11" s="97" t="s">
        <v>487</v>
      </c>
      <c r="F11" s="97" t="s">
        <v>391</v>
      </c>
      <c r="G11" s="116">
        <v>1</v>
      </c>
      <c r="H11" s="82">
        <v>20000</v>
      </c>
      <c r="I11" s="82">
        <v>20000</v>
      </c>
      <c r="J11" s="82">
        <v>20000</v>
      </c>
      <c r="K11" s="82"/>
      <c r="L11" s="82"/>
      <c r="M11" s="82"/>
      <c r="N11" s="82"/>
      <c r="O11" s="82"/>
      <c r="P11" s="82"/>
      <c r="Q11" s="82"/>
      <c r="R11" s="82"/>
      <c r="S11" s="82"/>
    </row>
    <row r="12" ht="21" customHeight="1" spans="1:19">
      <c r="A12" s="95" t="s">
        <v>70</v>
      </c>
      <c r="B12" s="96" t="s">
        <v>70</v>
      </c>
      <c r="C12" s="96" t="s">
        <v>317</v>
      </c>
      <c r="D12" s="97" t="s">
        <v>488</v>
      </c>
      <c r="E12" s="97" t="s">
        <v>488</v>
      </c>
      <c r="F12" s="97" t="s">
        <v>484</v>
      </c>
      <c r="G12" s="116">
        <v>3</v>
      </c>
      <c r="H12" s="82">
        <v>18000</v>
      </c>
      <c r="I12" s="82">
        <v>18000</v>
      </c>
      <c r="J12" s="82">
        <v>18000</v>
      </c>
      <c r="K12" s="82"/>
      <c r="L12" s="82"/>
      <c r="M12" s="82"/>
      <c r="N12" s="82"/>
      <c r="O12" s="82"/>
      <c r="P12" s="82"/>
      <c r="Q12" s="82"/>
      <c r="R12" s="82"/>
      <c r="S12" s="82"/>
    </row>
    <row r="13" ht="21" customHeight="1" spans="1:19">
      <c r="A13" s="95" t="s">
        <v>70</v>
      </c>
      <c r="B13" s="96" t="s">
        <v>70</v>
      </c>
      <c r="C13" s="96" t="s">
        <v>317</v>
      </c>
      <c r="D13" s="97" t="s">
        <v>489</v>
      </c>
      <c r="E13" s="97" t="s">
        <v>489</v>
      </c>
      <c r="F13" s="97" t="s">
        <v>484</v>
      </c>
      <c r="G13" s="116">
        <v>3</v>
      </c>
      <c r="H13" s="82">
        <v>15000</v>
      </c>
      <c r="I13" s="82">
        <v>15000</v>
      </c>
      <c r="J13" s="82">
        <v>15000</v>
      </c>
      <c r="K13" s="82"/>
      <c r="L13" s="82"/>
      <c r="M13" s="82"/>
      <c r="N13" s="82"/>
      <c r="O13" s="82"/>
      <c r="P13" s="82"/>
      <c r="Q13" s="82"/>
      <c r="R13" s="82"/>
      <c r="S13" s="82"/>
    </row>
    <row r="14" ht="21" customHeight="1" spans="1:19">
      <c r="A14" s="95" t="s">
        <v>70</v>
      </c>
      <c r="B14" s="96" t="s">
        <v>70</v>
      </c>
      <c r="C14" s="96" t="s">
        <v>317</v>
      </c>
      <c r="D14" s="97" t="s">
        <v>490</v>
      </c>
      <c r="E14" s="97" t="s">
        <v>490</v>
      </c>
      <c r="F14" s="97" t="s">
        <v>391</v>
      </c>
      <c r="G14" s="116">
        <v>1</v>
      </c>
      <c r="H14" s="82">
        <v>350000</v>
      </c>
      <c r="I14" s="82">
        <v>350000</v>
      </c>
      <c r="J14" s="82">
        <v>350000</v>
      </c>
      <c r="K14" s="82"/>
      <c r="L14" s="82"/>
      <c r="M14" s="82"/>
      <c r="N14" s="82"/>
      <c r="O14" s="82"/>
      <c r="P14" s="82"/>
      <c r="Q14" s="82"/>
      <c r="R14" s="82"/>
      <c r="S14" s="82"/>
    </row>
    <row r="15" ht="21" customHeight="1" spans="1:19">
      <c r="A15" s="95" t="s">
        <v>70</v>
      </c>
      <c r="B15" s="96" t="s">
        <v>70</v>
      </c>
      <c r="C15" s="96" t="s">
        <v>258</v>
      </c>
      <c r="D15" s="97" t="s">
        <v>491</v>
      </c>
      <c r="E15" s="97" t="s">
        <v>492</v>
      </c>
      <c r="F15" s="97" t="s">
        <v>391</v>
      </c>
      <c r="G15" s="116">
        <v>1</v>
      </c>
      <c r="H15" s="82"/>
      <c r="I15" s="82">
        <v>30000</v>
      </c>
      <c r="J15" s="82">
        <v>30000</v>
      </c>
      <c r="K15" s="82"/>
      <c r="L15" s="82"/>
      <c r="M15" s="82"/>
      <c r="N15" s="82"/>
      <c r="O15" s="82"/>
      <c r="P15" s="82"/>
      <c r="Q15" s="82"/>
      <c r="R15" s="82"/>
      <c r="S15" s="82"/>
    </row>
    <row r="16" ht="21" customHeight="1" spans="1:19">
      <c r="A16" s="95" t="s">
        <v>70</v>
      </c>
      <c r="B16" s="96" t="s">
        <v>70</v>
      </c>
      <c r="C16" s="96" t="s">
        <v>258</v>
      </c>
      <c r="D16" s="97" t="s">
        <v>493</v>
      </c>
      <c r="E16" s="97" t="s">
        <v>494</v>
      </c>
      <c r="F16" s="97" t="s">
        <v>391</v>
      </c>
      <c r="G16" s="116">
        <v>1</v>
      </c>
      <c r="H16" s="82">
        <v>31498</v>
      </c>
      <c r="I16" s="82">
        <v>31498</v>
      </c>
      <c r="J16" s="82">
        <v>31498</v>
      </c>
      <c r="K16" s="82"/>
      <c r="L16" s="82"/>
      <c r="M16" s="82"/>
      <c r="N16" s="82"/>
      <c r="O16" s="82"/>
      <c r="P16" s="82"/>
      <c r="Q16" s="82"/>
      <c r="R16" s="82"/>
      <c r="S16" s="82"/>
    </row>
    <row r="17" ht="21" customHeight="1" spans="1:19">
      <c r="A17" s="95" t="s">
        <v>70</v>
      </c>
      <c r="B17" s="96" t="s">
        <v>70</v>
      </c>
      <c r="C17" s="96" t="s">
        <v>258</v>
      </c>
      <c r="D17" s="97" t="s">
        <v>495</v>
      </c>
      <c r="E17" s="97" t="s">
        <v>496</v>
      </c>
      <c r="F17" s="97" t="s">
        <v>391</v>
      </c>
      <c r="G17" s="116">
        <v>1</v>
      </c>
      <c r="H17" s="82"/>
      <c r="I17" s="82">
        <v>10000</v>
      </c>
      <c r="J17" s="82">
        <v>10000</v>
      </c>
      <c r="K17" s="82"/>
      <c r="L17" s="82"/>
      <c r="M17" s="82"/>
      <c r="N17" s="82"/>
      <c r="O17" s="82"/>
      <c r="P17" s="82"/>
      <c r="Q17" s="82"/>
      <c r="R17" s="82"/>
      <c r="S17" s="82"/>
    </row>
    <row r="18" ht="21" customHeight="1" spans="1:19">
      <c r="A18" s="95" t="s">
        <v>70</v>
      </c>
      <c r="B18" s="96" t="s">
        <v>70</v>
      </c>
      <c r="C18" s="96" t="s">
        <v>323</v>
      </c>
      <c r="D18" s="97" t="s">
        <v>497</v>
      </c>
      <c r="E18" s="97" t="s">
        <v>498</v>
      </c>
      <c r="F18" s="97" t="s">
        <v>391</v>
      </c>
      <c r="G18" s="116">
        <v>1</v>
      </c>
      <c r="H18" s="82">
        <v>780000</v>
      </c>
      <c r="I18" s="82">
        <v>780000</v>
      </c>
      <c r="J18" s="82">
        <v>780000</v>
      </c>
      <c r="K18" s="82"/>
      <c r="L18" s="82"/>
      <c r="M18" s="82"/>
      <c r="N18" s="82"/>
      <c r="O18" s="82"/>
      <c r="P18" s="82"/>
      <c r="Q18" s="82"/>
      <c r="R18" s="82"/>
      <c r="S18" s="82"/>
    </row>
    <row r="19" ht="21" customHeight="1" spans="1:19">
      <c r="A19" s="98" t="s">
        <v>203</v>
      </c>
      <c r="B19" s="99"/>
      <c r="C19" s="99"/>
      <c r="D19" s="100"/>
      <c r="E19" s="100"/>
      <c r="F19" s="100"/>
      <c r="G19" s="117"/>
      <c r="H19" s="82">
        <v>1237498</v>
      </c>
      <c r="I19" s="82">
        <v>1277498</v>
      </c>
      <c r="J19" s="82">
        <v>1277498</v>
      </c>
      <c r="K19" s="82"/>
      <c r="L19" s="82"/>
      <c r="M19" s="82"/>
      <c r="N19" s="82"/>
      <c r="O19" s="82"/>
      <c r="P19" s="82"/>
      <c r="Q19" s="82"/>
      <c r="R19" s="82"/>
      <c r="S19" s="82"/>
    </row>
    <row r="20" ht="21" customHeight="1" spans="1:19">
      <c r="A20" s="113" t="s">
        <v>499</v>
      </c>
      <c r="B20" s="4"/>
      <c r="C20" s="4"/>
      <c r="D20" s="113"/>
      <c r="E20" s="113"/>
      <c r="F20" s="113"/>
      <c r="G20" s="118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</row>
  </sheetData>
  <mergeCells count="19">
    <mergeCell ref="A2:S2"/>
    <mergeCell ref="A3:H3"/>
    <mergeCell ref="I4:S4"/>
    <mergeCell ref="N5:S5"/>
    <mergeCell ref="A19:G19"/>
    <mergeCell ref="A20:S2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2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4"/>
  <sheetViews>
    <sheetView showZeros="0" topLeftCell="J1" workbookViewId="0">
      <selection activeCell="B13" sqref="B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9"/>
      <c r="B1" s="86"/>
      <c r="C1" s="86"/>
      <c r="D1" s="86"/>
      <c r="E1" s="86"/>
      <c r="F1" s="86"/>
      <c r="G1" s="86"/>
      <c r="H1" s="79"/>
      <c r="I1" s="79"/>
      <c r="J1" s="79"/>
      <c r="K1" s="79"/>
      <c r="L1" s="79"/>
      <c r="M1" s="79"/>
      <c r="N1" s="101"/>
      <c r="O1" s="79"/>
      <c r="P1" s="79"/>
      <c r="Q1" s="86"/>
      <c r="R1" s="79"/>
      <c r="S1" s="109"/>
      <c r="T1" s="109" t="s">
        <v>500</v>
      </c>
    </row>
    <row r="2" ht="41.25" customHeight="1" spans="1:20">
      <c r="A2" s="75" t="str">
        <f>"2025"&amp;"年部门政府购买服务预算表"</f>
        <v>2025年部门政府购买服务预算表</v>
      </c>
      <c r="B2" s="70"/>
      <c r="C2" s="70"/>
      <c r="D2" s="70"/>
      <c r="E2" s="70"/>
      <c r="F2" s="70"/>
      <c r="G2" s="70"/>
      <c r="H2" s="87"/>
      <c r="I2" s="87"/>
      <c r="J2" s="87"/>
      <c r="K2" s="87"/>
      <c r="L2" s="87"/>
      <c r="M2" s="87"/>
      <c r="N2" s="102"/>
      <c r="O2" s="87"/>
      <c r="P2" s="87"/>
      <c r="Q2" s="70"/>
      <c r="R2" s="87"/>
      <c r="S2" s="102"/>
      <c r="T2" s="70"/>
    </row>
    <row r="3" ht="22.5" customHeight="1" spans="1:20">
      <c r="A3" s="76" t="str">
        <f>"单位名称："&amp;"昆明市呈贡区人民政府龙城街道办事处"</f>
        <v>单位名称：昆明市呈贡区人民政府龙城街道办事处</v>
      </c>
      <c r="B3" s="88"/>
      <c r="C3" s="88"/>
      <c r="D3" s="88"/>
      <c r="E3" s="88"/>
      <c r="F3" s="88"/>
      <c r="G3" s="88"/>
      <c r="H3" s="77"/>
      <c r="I3" s="77"/>
      <c r="J3" s="77"/>
      <c r="K3" s="77"/>
      <c r="L3" s="77"/>
      <c r="M3" s="77"/>
      <c r="N3" s="101"/>
      <c r="O3" s="79"/>
      <c r="P3" s="79"/>
      <c r="Q3" s="86"/>
      <c r="R3" s="79"/>
      <c r="S3" s="110"/>
      <c r="T3" s="109" t="s">
        <v>1</v>
      </c>
    </row>
    <row r="4" ht="24" customHeight="1" spans="1:20">
      <c r="A4" s="9" t="s">
        <v>213</v>
      </c>
      <c r="B4" s="89" t="s">
        <v>214</v>
      </c>
      <c r="C4" s="89" t="s">
        <v>472</v>
      </c>
      <c r="D4" s="89" t="s">
        <v>501</v>
      </c>
      <c r="E4" s="89" t="s">
        <v>502</v>
      </c>
      <c r="F4" s="89" t="s">
        <v>503</v>
      </c>
      <c r="G4" s="89" t="s">
        <v>504</v>
      </c>
      <c r="H4" s="90" t="s">
        <v>505</v>
      </c>
      <c r="I4" s="90" t="s">
        <v>506</v>
      </c>
      <c r="J4" s="103" t="s">
        <v>221</v>
      </c>
      <c r="K4" s="103"/>
      <c r="L4" s="103"/>
      <c r="M4" s="103"/>
      <c r="N4" s="104"/>
      <c r="O4" s="103"/>
      <c r="P4" s="103"/>
      <c r="Q4" s="83"/>
      <c r="R4" s="103"/>
      <c r="S4" s="104"/>
      <c r="T4" s="84"/>
    </row>
    <row r="5" ht="24" customHeight="1" spans="1:20">
      <c r="A5" s="14"/>
      <c r="B5" s="91"/>
      <c r="C5" s="91"/>
      <c r="D5" s="91"/>
      <c r="E5" s="91"/>
      <c r="F5" s="91"/>
      <c r="G5" s="91"/>
      <c r="H5" s="92"/>
      <c r="I5" s="92"/>
      <c r="J5" s="92" t="s">
        <v>55</v>
      </c>
      <c r="K5" s="92" t="s">
        <v>58</v>
      </c>
      <c r="L5" s="92" t="s">
        <v>478</v>
      </c>
      <c r="M5" s="92" t="s">
        <v>479</v>
      </c>
      <c r="N5" s="105" t="s">
        <v>480</v>
      </c>
      <c r="O5" s="106" t="s">
        <v>481</v>
      </c>
      <c r="P5" s="106"/>
      <c r="Q5" s="111"/>
      <c r="R5" s="106"/>
      <c r="S5" s="112"/>
      <c r="T5" s="93"/>
    </row>
    <row r="6" ht="54" customHeight="1" spans="1:20">
      <c r="A6" s="17"/>
      <c r="B6" s="93"/>
      <c r="C6" s="93"/>
      <c r="D6" s="93"/>
      <c r="E6" s="93"/>
      <c r="F6" s="93"/>
      <c r="G6" s="93"/>
      <c r="H6" s="94"/>
      <c r="I6" s="94"/>
      <c r="J6" s="94"/>
      <c r="K6" s="94" t="s">
        <v>57</v>
      </c>
      <c r="L6" s="94"/>
      <c r="M6" s="94"/>
      <c r="N6" s="107"/>
      <c r="O6" s="94" t="s">
        <v>57</v>
      </c>
      <c r="P6" s="94" t="s">
        <v>64</v>
      </c>
      <c r="Q6" s="93" t="s">
        <v>65</v>
      </c>
      <c r="R6" s="94" t="s">
        <v>66</v>
      </c>
      <c r="S6" s="107" t="s">
        <v>67</v>
      </c>
      <c r="T6" s="93" t="s">
        <v>68</v>
      </c>
    </row>
    <row r="7" ht="17.25" customHeight="1" spans="1:20">
      <c r="A7" s="18">
        <v>1</v>
      </c>
      <c r="B7" s="93">
        <v>2</v>
      </c>
      <c r="C7" s="18">
        <v>3</v>
      </c>
      <c r="D7" s="18">
        <v>4</v>
      </c>
      <c r="E7" s="93">
        <v>5</v>
      </c>
      <c r="F7" s="18">
        <v>6</v>
      </c>
      <c r="G7" s="18">
        <v>7</v>
      </c>
      <c r="H7" s="93">
        <v>8</v>
      </c>
      <c r="I7" s="18">
        <v>9</v>
      </c>
      <c r="J7" s="18">
        <v>10</v>
      </c>
      <c r="K7" s="93">
        <v>11</v>
      </c>
      <c r="L7" s="18">
        <v>12</v>
      </c>
      <c r="M7" s="18">
        <v>13</v>
      </c>
      <c r="N7" s="93">
        <v>14</v>
      </c>
      <c r="O7" s="18">
        <v>15</v>
      </c>
      <c r="P7" s="18">
        <v>16</v>
      </c>
      <c r="Q7" s="93">
        <v>17</v>
      </c>
      <c r="R7" s="18">
        <v>18</v>
      </c>
      <c r="S7" s="18">
        <v>19</v>
      </c>
      <c r="T7" s="18">
        <v>20</v>
      </c>
    </row>
    <row r="8" ht="21" customHeight="1" spans="1:20">
      <c r="A8" s="95" t="s">
        <v>70</v>
      </c>
      <c r="B8" s="96" t="s">
        <v>70</v>
      </c>
      <c r="C8" s="96" t="s">
        <v>317</v>
      </c>
      <c r="D8" s="96" t="s">
        <v>507</v>
      </c>
      <c r="E8" s="96" t="s">
        <v>508</v>
      </c>
      <c r="F8" s="96" t="s">
        <v>77</v>
      </c>
      <c r="G8" s="96" t="s">
        <v>509</v>
      </c>
      <c r="H8" s="97" t="s">
        <v>99</v>
      </c>
      <c r="I8" s="97" t="s">
        <v>510</v>
      </c>
      <c r="J8" s="82">
        <v>150000</v>
      </c>
      <c r="K8" s="82">
        <v>150000</v>
      </c>
      <c r="L8" s="82"/>
      <c r="M8" s="82"/>
      <c r="N8" s="82"/>
      <c r="O8" s="82"/>
      <c r="P8" s="82"/>
      <c r="Q8" s="82"/>
      <c r="R8" s="82"/>
      <c r="S8" s="82"/>
      <c r="T8" s="82"/>
    </row>
    <row r="9" ht="21" customHeight="1" spans="1:20">
      <c r="A9" s="95" t="s">
        <v>70</v>
      </c>
      <c r="B9" s="96" t="s">
        <v>70</v>
      </c>
      <c r="C9" s="96" t="s">
        <v>317</v>
      </c>
      <c r="D9" s="96" t="s">
        <v>511</v>
      </c>
      <c r="E9" s="96" t="s">
        <v>512</v>
      </c>
      <c r="F9" s="96" t="s">
        <v>77</v>
      </c>
      <c r="G9" s="96" t="s">
        <v>513</v>
      </c>
      <c r="H9" s="97" t="s">
        <v>99</v>
      </c>
      <c r="I9" s="97" t="s">
        <v>514</v>
      </c>
      <c r="J9" s="82">
        <v>30000</v>
      </c>
      <c r="K9" s="82">
        <v>30000</v>
      </c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5" t="s">
        <v>70</v>
      </c>
      <c r="B10" s="96" t="s">
        <v>70</v>
      </c>
      <c r="C10" s="96" t="s">
        <v>317</v>
      </c>
      <c r="D10" s="96" t="s">
        <v>515</v>
      </c>
      <c r="E10" s="96" t="s">
        <v>516</v>
      </c>
      <c r="F10" s="96" t="s">
        <v>77</v>
      </c>
      <c r="G10" s="96" t="s">
        <v>513</v>
      </c>
      <c r="H10" s="97" t="s">
        <v>99</v>
      </c>
      <c r="I10" s="97" t="s">
        <v>515</v>
      </c>
      <c r="J10" s="82">
        <v>50000</v>
      </c>
      <c r="K10" s="82">
        <v>50000</v>
      </c>
      <c r="L10" s="82"/>
      <c r="M10" s="82"/>
      <c r="N10" s="82"/>
      <c r="O10" s="82"/>
      <c r="P10" s="82"/>
      <c r="Q10" s="82"/>
      <c r="R10" s="82"/>
      <c r="S10" s="82"/>
      <c r="T10" s="82"/>
    </row>
    <row r="11" ht="21" customHeight="1" spans="1:20">
      <c r="A11" s="95" t="s">
        <v>70</v>
      </c>
      <c r="B11" s="96" t="s">
        <v>70</v>
      </c>
      <c r="C11" s="96" t="s">
        <v>317</v>
      </c>
      <c r="D11" s="96" t="s">
        <v>517</v>
      </c>
      <c r="E11" s="96" t="s">
        <v>518</v>
      </c>
      <c r="F11" s="96" t="s">
        <v>77</v>
      </c>
      <c r="G11" s="96" t="s">
        <v>513</v>
      </c>
      <c r="H11" s="97" t="s">
        <v>99</v>
      </c>
      <c r="I11" s="97" t="s">
        <v>517</v>
      </c>
      <c r="J11" s="82">
        <v>350000</v>
      </c>
      <c r="K11" s="82">
        <v>350000</v>
      </c>
      <c r="L11" s="82"/>
      <c r="M11" s="82"/>
      <c r="N11" s="82"/>
      <c r="O11" s="82"/>
      <c r="P11" s="82"/>
      <c r="Q11" s="82"/>
      <c r="R11" s="82"/>
      <c r="S11" s="82"/>
      <c r="T11" s="82"/>
    </row>
    <row r="12" ht="21" customHeight="1" spans="1:20">
      <c r="A12" s="95" t="s">
        <v>70</v>
      </c>
      <c r="B12" s="96" t="s">
        <v>70</v>
      </c>
      <c r="C12" s="96" t="s">
        <v>317</v>
      </c>
      <c r="D12" s="96" t="s">
        <v>519</v>
      </c>
      <c r="E12" s="96" t="s">
        <v>520</v>
      </c>
      <c r="F12" s="96" t="s">
        <v>77</v>
      </c>
      <c r="G12" s="96" t="s">
        <v>513</v>
      </c>
      <c r="H12" s="97" t="s">
        <v>99</v>
      </c>
      <c r="I12" s="97" t="s">
        <v>519</v>
      </c>
      <c r="J12" s="82">
        <v>30000</v>
      </c>
      <c r="K12" s="82">
        <v>30000</v>
      </c>
      <c r="L12" s="82"/>
      <c r="M12" s="82"/>
      <c r="N12" s="82"/>
      <c r="O12" s="82"/>
      <c r="P12" s="82"/>
      <c r="Q12" s="82"/>
      <c r="R12" s="82"/>
      <c r="S12" s="82"/>
      <c r="T12" s="82"/>
    </row>
    <row r="13" ht="21" customHeight="1" spans="1:20">
      <c r="A13" s="95" t="s">
        <v>70</v>
      </c>
      <c r="B13" s="96" t="s">
        <v>70</v>
      </c>
      <c r="C13" s="96" t="s">
        <v>323</v>
      </c>
      <c r="D13" s="96" t="s">
        <v>497</v>
      </c>
      <c r="E13" s="96" t="s">
        <v>521</v>
      </c>
      <c r="F13" s="96" t="s">
        <v>77</v>
      </c>
      <c r="G13" s="96" t="s">
        <v>513</v>
      </c>
      <c r="H13" s="97" t="s">
        <v>99</v>
      </c>
      <c r="I13" s="97" t="s">
        <v>497</v>
      </c>
      <c r="J13" s="82">
        <v>780000</v>
      </c>
      <c r="K13" s="82">
        <v>780000</v>
      </c>
      <c r="L13" s="82"/>
      <c r="M13" s="82"/>
      <c r="N13" s="82"/>
      <c r="O13" s="82"/>
      <c r="P13" s="82"/>
      <c r="Q13" s="82"/>
      <c r="R13" s="82"/>
      <c r="S13" s="82"/>
      <c r="T13" s="82"/>
    </row>
    <row r="14" ht="21" customHeight="1" spans="1:20">
      <c r="A14" s="98" t="s">
        <v>203</v>
      </c>
      <c r="B14" s="99"/>
      <c r="C14" s="99"/>
      <c r="D14" s="99"/>
      <c r="E14" s="99"/>
      <c r="F14" s="99"/>
      <c r="G14" s="99"/>
      <c r="H14" s="100"/>
      <c r="I14" s="108"/>
      <c r="J14" s="82">
        <v>1390000</v>
      </c>
      <c r="K14" s="82">
        <v>1390000</v>
      </c>
      <c r="L14" s="82"/>
      <c r="M14" s="82"/>
      <c r="N14" s="82"/>
      <c r="O14" s="82"/>
      <c r="P14" s="82"/>
      <c r="Q14" s="82"/>
      <c r="R14" s="82"/>
      <c r="S14" s="82"/>
      <c r="T14" s="82"/>
    </row>
  </sheetData>
  <mergeCells count="19">
    <mergeCell ref="A2:T2"/>
    <mergeCell ref="A3:I3"/>
    <mergeCell ref="J4:T4"/>
    <mergeCell ref="O5:T5"/>
    <mergeCell ref="A14:I1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opLeftCell="M1" workbookViewId="0">
      <selection activeCell="F31" sqref="F3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4"/>
      <c r="W1" s="2"/>
      <c r="X1" s="2" t="s">
        <v>522</v>
      </c>
    </row>
    <row r="2" ht="41.25" customHeight="1" spans="1:24">
      <c r="A2" s="75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70"/>
      <c r="X2" s="70"/>
    </row>
    <row r="3" ht="18" customHeight="1" spans="1:24">
      <c r="A3" s="76" t="str">
        <f>"单位名称："&amp;"昆明市呈贡区人民政府龙城街道办事处"</f>
        <v>单位名称：昆明市呈贡区人民政府龙城街道办事处</v>
      </c>
      <c r="B3" s="77"/>
      <c r="C3" s="77"/>
      <c r="D3" s="78"/>
      <c r="E3" s="79"/>
      <c r="F3" s="79"/>
      <c r="G3" s="79"/>
      <c r="H3" s="79"/>
      <c r="I3" s="79"/>
      <c r="W3" s="7"/>
      <c r="X3" s="7" t="s">
        <v>1</v>
      </c>
    </row>
    <row r="4" ht="19.5" customHeight="1" spans="1:24">
      <c r="A4" s="29" t="s">
        <v>523</v>
      </c>
      <c r="B4" s="10" t="s">
        <v>221</v>
      </c>
      <c r="C4" s="11"/>
      <c r="D4" s="11"/>
      <c r="E4" s="10" t="s">
        <v>524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3"/>
      <c r="X4" s="84"/>
    </row>
    <row r="5" ht="40.5" customHeight="1" spans="1:24">
      <c r="A5" s="18"/>
      <c r="B5" s="30" t="s">
        <v>55</v>
      </c>
      <c r="C5" s="9" t="s">
        <v>58</v>
      </c>
      <c r="D5" s="80" t="s">
        <v>478</v>
      </c>
      <c r="E5" s="49" t="s">
        <v>525</v>
      </c>
      <c r="F5" s="49" t="s">
        <v>526</v>
      </c>
      <c r="G5" s="49" t="s">
        <v>527</v>
      </c>
      <c r="H5" s="49" t="s">
        <v>528</v>
      </c>
      <c r="I5" s="49" t="s">
        <v>529</v>
      </c>
      <c r="J5" s="49" t="s">
        <v>530</v>
      </c>
      <c r="K5" s="49" t="s">
        <v>531</v>
      </c>
      <c r="L5" s="49" t="s">
        <v>532</v>
      </c>
      <c r="M5" s="49" t="s">
        <v>533</v>
      </c>
      <c r="N5" s="49" t="s">
        <v>534</v>
      </c>
      <c r="O5" s="49" t="s">
        <v>535</v>
      </c>
      <c r="P5" s="49" t="s">
        <v>536</v>
      </c>
      <c r="Q5" s="49" t="s">
        <v>537</v>
      </c>
      <c r="R5" s="49" t="s">
        <v>538</v>
      </c>
      <c r="S5" s="49" t="s">
        <v>539</v>
      </c>
      <c r="T5" s="49" t="s">
        <v>540</v>
      </c>
      <c r="U5" s="49" t="s">
        <v>541</v>
      </c>
      <c r="V5" s="49" t="s">
        <v>542</v>
      </c>
      <c r="W5" s="49" t="s">
        <v>543</v>
      </c>
      <c r="X5" s="85" t="s">
        <v>544</v>
      </c>
    </row>
    <row r="6" ht="19.5" customHeight="1" spans="1:24">
      <c r="A6" s="19">
        <v>1</v>
      </c>
      <c r="B6" s="19">
        <v>2</v>
      </c>
      <c r="C6" s="19">
        <v>3</v>
      </c>
      <c r="D6" s="81">
        <v>4</v>
      </c>
      <c r="E6" s="37">
        <v>5</v>
      </c>
      <c r="F6" s="19">
        <v>6</v>
      </c>
      <c r="G6" s="19">
        <v>7</v>
      </c>
      <c r="H6" s="81">
        <v>8</v>
      </c>
      <c r="I6" s="19">
        <v>9</v>
      </c>
      <c r="J6" s="19">
        <v>10</v>
      </c>
      <c r="K6" s="19">
        <v>11</v>
      </c>
      <c r="L6" s="81">
        <v>12</v>
      </c>
      <c r="M6" s="19">
        <v>13</v>
      </c>
      <c r="N6" s="19">
        <v>14</v>
      </c>
      <c r="O6" s="19">
        <v>15</v>
      </c>
      <c r="P6" s="81">
        <v>16</v>
      </c>
      <c r="Q6" s="19">
        <v>17</v>
      </c>
      <c r="R6" s="19">
        <v>18</v>
      </c>
      <c r="S6" s="19">
        <v>19</v>
      </c>
      <c r="T6" s="81">
        <v>20</v>
      </c>
      <c r="U6" s="81">
        <v>21</v>
      </c>
      <c r="V6" s="81">
        <v>22</v>
      </c>
      <c r="W6" s="37">
        <v>23</v>
      </c>
      <c r="X6" s="37">
        <v>24</v>
      </c>
    </row>
    <row r="7" ht="19.5" customHeight="1" spans="1:24">
      <c r="A7" s="3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ht="19.5" customHeight="1" spans="1:24">
      <c r="A8" s="25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customHeight="1" spans="1:1">
      <c r="A9" t="s">
        <v>470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545</v>
      </c>
    </row>
    <row r="2" ht="41.25" customHeight="1" spans="1:10">
      <c r="A2" s="69" t="str">
        <f>"2025"&amp;"年对下转移支付绩效目标表"</f>
        <v>2025年对下转移支付绩效目标表</v>
      </c>
      <c r="B2" s="3"/>
      <c r="C2" s="3"/>
      <c r="D2" s="3"/>
      <c r="E2" s="3"/>
      <c r="F2" s="70"/>
      <c r="G2" s="3"/>
      <c r="H2" s="70"/>
      <c r="I2" s="70"/>
      <c r="J2" s="3"/>
    </row>
    <row r="3" ht="17.25" customHeight="1" spans="1:1">
      <c r="A3" s="4" t="str">
        <f>"单位名称："&amp;"昆明市呈贡区人民政府龙城街道办事处"</f>
        <v>单位名称：昆明市呈贡区人民政府龙城街道办事处</v>
      </c>
    </row>
    <row r="4" ht="44.25" customHeight="1" spans="1:10">
      <c r="A4" s="71" t="s">
        <v>523</v>
      </c>
      <c r="B4" s="71" t="s">
        <v>342</v>
      </c>
      <c r="C4" s="71" t="s">
        <v>343</v>
      </c>
      <c r="D4" s="71" t="s">
        <v>344</v>
      </c>
      <c r="E4" s="71" t="s">
        <v>345</v>
      </c>
      <c r="F4" s="72" t="s">
        <v>346</v>
      </c>
      <c r="G4" s="71" t="s">
        <v>347</v>
      </c>
      <c r="H4" s="72" t="s">
        <v>348</v>
      </c>
      <c r="I4" s="72" t="s">
        <v>349</v>
      </c>
      <c r="J4" s="71" t="s">
        <v>350</v>
      </c>
    </row>
    <row r="5" ht="14.25" customHeight="1" spans="1:10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2">
        <v>6</v>
      </c>
      <c r="G5" s="71">
        <v>7</v>
      </c>
      <c r="H5" s="72">
        <v>8</v>
      </c>
      <c r="I5" s="72">
        <v>9</v>
      </c>
      <c r="J5" s="71">
        <v>10</v>
      </c>
    </row>
    <row r="6" ht="42" customHeight="1" spans="1:10">
      <c r="A6" s="31"/>
      <c r="B6" s="25"/>
      <c r="C6" s="25"/>
      <c r="D6" s="25"/>
      <c r="E6" s="55"/>
      <c r="F6" s="73"/>
      <c r="G6" s="55"/>
      <c r="H6" s="73"/>
      <c r="I6" s="73"/>
      <c r="J6" s="55"/>
    </row>
    <row r="7" ht="42" customHeight="1" spans="1:10">
      <c r="A7" s="31"/>
      <c r="B7" s="20"/>
      <c r="C7" s="20"/>
      <c r="D7" s="20"/>
      <c r="E7" s="31"/>
      <c r="F7" s="20"/>
      <c r="G7" s="31"/>
      <c r="H7" s="20"/>
      <c r="I7" s="20"/>
      <c r="J7" s="31"/>
    </row>
    <row r="8" customHeight="1" spans="1:1">
      <c r="A8" t="s">
        <v>470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B1" workbookViewId="0">
      <selection activeCell="B21" sqref="B2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66" t="s">
        <v>546</v>
      </c>
      <c r="B1" s="67"/>
      <c r="C1" s="67"/>
      <c r="D1" s="68"/>
      <c r="E1" s="68"/>
      <c r="F1" s="68"/>
      <c r="G1" s="67"/>
      <c r="H1" s="67"/>
      <c r="I1" s="68"/>
    </row>
    <row r="2" ht="41.25" customHeight="1" spans="1:9">
      <c r="A2" s="42" t="str">
        <f>"2025"&amp;"年新增资产配置预算表"</f>
        <v>2025年新增资产配置预算表</v>
      </c>
      <c r="B2" s="43"/>
      <c r="C2" s="43"/>
      <c r="D2" s="44"/>
      <c r="E2" s="44"/>
      <c r="F2" s="44"/>
      <c r="G2" s="43"/>
      <c r="H2" s="43"/>
      <c r="I2" s="44"/>
    </row>
    <row r="3" customHeight="1" spans="1:9">
      <c r="A3" s="45" t="str">
        <f>"单位名称："&amp;"昆明市呈贡区人民政府龙城街道办事处"</f>
        <v>单位名称：昆明市呈贡区人民政府龙城街道办事处</v>
      </c>
      <c r="B3" s="46"/>
      <c r="C3" s="46"/>
      <c r="D3" s="47"/>
      <c r="F3" s="44"/>
      <c r="G3" s="43"/>
      <c r="H3" s="43"/>
      <c r="I3" s="65" t="s">
        <v>1</v>
      </c>
    </row>
    <row r="4" ht="28.5" customHeight="1" spans="1:9">
      <c r="A4" s="48" t="s">
        <v>213</v>
      </c>
      <c r="B4" s="49" t="s">
        <v>214</v>
      </c>
      <c r="C4" s="50" t="s">
        <v>547</v>
      </c>
      <c r="D4" s="48" t="s">
        <v>548</v>
      </c>
      <c r="E4" s="48" t="s">
        <v>549</v>
      </c>
      <c r="F4" s="48" t="s">
        <v>550</v>
      </c>
      <c r="G4" s="49" t="s">
        <v>551</v>
      </c>
      <c r="H4" s="37"/>
      <c r="I4" s="48"/>
    </row>
    <row r="5" ht="21" customHeight="1" spans="1:9">
      <c r="A5" s="50"/>
      <c r="B5" s="51"/>
      <c r="C5" s="51"/>
      <c r="D5" s="52"/>
      <c r="E5" s="51"/>
      <c r="F5" s="51"/>
      <c r="G5" s="49" t="s">
        <v>476</v>
      </c>
      <c r="H5" s="49" t="s">
        <v>552</v>
      </c>
      <c r="I5" s="49" t="s">
        <v>553</v>
      </c>
    </row>
    <row r="6" ht="17.25" customHeight="1" spans="1:9">
      <c r="A6" s="53" t="s">
        <v>83</v>
      </c>
      <c r="B6" s="54" t="s">
        <v>84</v>
      </c>
      <c r="C6" s="53" t="s">
        <v>85</v>
      </c>
      <c r="D6" s="55" t="s">
        <v>86</v>
      </c>
      <c r="E6" s="53" t="s">
        <v>87</v>
      </c>
      <c r="F6" s="54" t="s">
        <v>88</v>
      </c>
      <c r="G6" s="56" t="s">
        <v>89</v>
      </c>
      <c r="H6" s="55" t="s">
        <v>90</v>
      </c>
      <c r="I6" s="55">
        <v>9</v>
      </c>
    </row>
    <row r="7" ht="19.5" customHeight="1" spans="1:9">
      <c r="A7" s="57"/>
      <c r="B7" s="33"/>
      <c r="C7" s="33"/>
      <c r="D7" s="31"/>
      <c r="E7" s="20"/>
      <c r="F7" s="56"/>
      <c r="G7" s="58"/>
      <c r="H7" s="59"/>
      <c r="I7" s="59"/>
    </row>
    <row r="8" ht="19.5" customHeight="1" spans="1:9">
      <c r="A8" s="60" t="s">
        <v>55</v>
      </c>
      <c r="B8" s="61"/>
      <c r="C8" s="61"/>
      <c r="D8" s="62"/>
      <c r="E8" s="63"/>
      <c r="F8" s="63"/>
      <c r="G8" s="58"/>
      <c r="H8" s="59"/>
      <c r="I8" s="59"/>
    </row>
    <row r="9" customHeight="1" spans="1:1">
      <c r="A9" t="s">
        <v>470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scale="4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B1" workbookViewId="0">
      <selection activeCell="A20" sqref="A2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9"/>
      <c r="B1" s="40"/>
      <c r="C1" s="40"/>
      <c r="D1" s="41"/>
      <c r="E1" s="41"/>
      <c r="F1" s="41"/>
      <c r="G1" s="40"/>
      <c r="H1" s="40"/>
      <c r="I1" s="64" t="s">
        <v>554</v>
      </c>
    </row>
    <row r="2" ht="41.25" customHeight="1" spans="1:9">
      <c r="A2" s="42" t="str">
        <f>"2025"&amp;"年新增资产配置预算表"</f>
        <v>2025年新增资产配置预算表</v>
      </c>
      <c r="B2" s="43"/>
      <c r="C2" s="43"/>
      <c r="D2" s="44"/>
      <c r="E2" s="44"/>
      <c r="F2" s="44"/>
      <c r="G2" s="43"/>
      <c r="H2" s="43"/>
      <c r="I2" s="44"/>
    </row>
    <row r="3" customHeight="1" spans="1:9">
      <c r="A3" s="45" t="str">
        <f>"单位名称："&amp;"昆明市呈贡区人民政府龙城街道办事处"</f>
        <v>单位名称：昆明市呈贡区人民政府龙城街道办事处</v>
      </c>
      <c r="B3" s="46"/>
      <c r="C3" s="46"/>
      <c r="D3" s="47"/>
      <c r="F3" s="44"/>
      <c r="G3" s="43"/>
      <c r="H3" s="43"/>
      <c r="I3" s="65" t="s">
        <v>1</v>
      </c>
    </row>
    <row r="4" ht="28.5" customHeight="1" spans="1:9">
      <c r="A4" s="48" t="s">
        <v>213</v>
      </c>
      <c r="B4" s="49" t="s">
        <v>214</v>
      </c>
      <c r="C4" s="50" t="s">
        <v>547</v>
      </c>
      <c r="D4" s="48" t="s">
        <v>548</v>
      </c>
      <c r="E4" s="48" t="s">
        <v>549</v>
      </c>
      <c r="F4" s="48" t="s">
        <v>550</v>
      </c>
      <c r="G4" s="49" t="s">
        <v>551</v>
      </c>
      <c r="H4" s="37"/>
      <c r="I4" s="48"/>
    </row>
    <row r="5" ht="21" customHeight="1" spans="1:9">
      <c r="A5" s="50"/>
      <c r="B5" s="51"/>
      <c r="C5" s="51"/>
      <c r="D5" s="52"/>
      <c r="E5" s="51"/>
      <c r="F5" s="51"/>
      <c r="G5" s="49" t="s">
        <v>476</v>
      </c>
      <c r="H5" s="49" t="s">
        <v>552</v>
      </c>
      <c r="I5" s="49" t="s">
        <v>553</v>
      </c>
    </row>
    <row r="6" ht="17.25" customHeight="1" spans="1:9">
      <c r="A6" s="53" t="s">
        <v>83</v>
      </c>
      <c r="B6" s="54" t="s">
        <v>84</v>
      </c>
      <c r="C6" s="53" t="s">
        <v>85</v>
      </c>
      <c r="D6" s="55" t="s">
        <v>86</v>
      </c>
      <c r="E6" s="53" t="s">
        <v>87</v>
      </c>
      <c r="F6" s="54" t="s">
        <v>88</v>
      </c>
      <c r="G6" s="56" t="s">
        <v>89</v>
      </c>
      <c r="H6" s="55" t="s">
        <v>90</v>
      </c>
      <c r="I6" s="55">
        <v>9</v>
      </c>
    </row>
    <row r="7" ht="19.5" customHeight="1" spans="1:9">
      <c r="A7" s="57"/>
      <c r="B7" s="33"/>
      <c r="C7" s="33"/>
      <c r="D7" s="31"/>
      <c r="E7" s="20"/>
      <c r="F7" s="56"/>
      <c r="G7" s="58"/>
      <c r="H7" s="59"/>
      <c r="I7" s="59"/>
    </row>
    <row r="8" ht="19.5" customHeight="1" spans="1:9">
      <c r="A8" s="60" t="s">
        <v>55</v>
      </c>
      <c r="B8" s="61"/>
      <c r="C8" s="61"/>
      <c r="D8" s="62"/>
      <c r="E8" s="63"/>
      <c r="F8" s="63"/>
      <c r="G8" s="58"/>
      <c r="H8" s="59"/>
      <c r="I8" s="59"/>
    </row>
    <row r="9" customHeight="1" spans="1:1">
      <c r="A9" t="s">
        <v>470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scale="43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E21" sqref="E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555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"单位名称："&amp;"昆明市呈贡区人民政府龙城街道办事处"</f>
        <v>单位名称：昆明市呈贡区人民政府龙城街道办事处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309</v>
      </c>
      <c r="B4" s="8" t="s">
        <v>216</v>
      </c>
      <c r="C4" s="8" t="s">
        <v>310</v>
      </c>
      <c r="D4" s="9" t="s">
        <v>217</v>
      </c>
      <c r="E4" s="9" t="s">
        <v>218</v>
      </c>
      <c r="F4" s="9" t="s">
        <v>311</v>
      </c>
      <c r="G4" s="9" t="s">
        <v>312</v>
      </c>
      <c r="H4" s="29" t="s">
        <v>55</v>
      </c>
      <c r="I4" s="10" t="s">
        <v>556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30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7">
        <v>10</v>
      </c>
      <c r="K7" s="37">
        <v>11</v>
      </c>
    </row>
    <row r="8" ht="24" customHeight="1" spans="1:11">
      <c r="A8" s="31" t="s">
        <v>557</v>
      </c>
      <c r="B8" s="20" t="s">
        <v>558</v>
      </c>
      <c r="C8" s="31" t="s">
        <v>70</v>
      </c>
      <c r="D8" s="31">
        <v>2230105</v>
      </c>
      <c r="E8" s="31" t="s">
        <v>164</v>
      </c>
      <c r="F8" s="31">
        <v>50701</v>
      </c>
      <c r="G8" s="31" t="s">
        <v>334</v>
      </c>
      <c r="H8" s="32">
        <v>256400</v>
      </c>
      <c r="I8" s="38"/>
      <c r="J8" s="38"/>
      <c r="K8" s="32">
        <v>256400</v>
      </c>
    </row>
    <row r="9" ht="18.75" customHeight="1" spans="1:11">
      <c r="A9" s="33"/>
      <c r="B9" s="20"/>
      <c r="C9" s="20"/>
      <c r="D9" s="20"/>
      <c r="E9" s="20"/>
      <c r="F9" s="20"/>
      <c r="G9" s="20"/>
      <c r="H9" s="22"/>
      <c r="I9" s="22"/>
      <c r="J9" s="22"/>
      <c r="K9" s="32"/>
    </row>
    <row r="10" ht="18.75" customHeight="1" spans="1:11">
      <c r="A10" s="34" t="s">
        <v>203</v>
      </c>
      <c r="B10" s="35"/>
      <c r="C10" s="35"/>
      <c r="D10" s="35"/>
      <c r="E10" s="35"/>
      <c r="F10" s="35"/>
      <c r="G10" s="36"/>
      <c r="H10" s="32">
        <v>256400</v>
      </c>
      <c r="I10" s="22"/>
      <c r="J10" s="22"/>
      <c r="K10" s="32">
        <v>256400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tabSelected="1" workbookViewId="0">
      <selection activeCell="C25" sqref="C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559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"单位名称："&amp;"昆明市呈贡区人民政府龙城街道办事处"</f>
        <v>单位名称：昆明市呈贡区人民政府龙城街道办事处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310</v>
      </c>
      <c r="B4" s="8" t="s">
        <v>309</v>
      </c>
      <c r="C4" s="8" t="s">
        <v>216</v>
      </c>
      <c r="D4" s="9" t="s">
        <v>560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5681900</v>
      </c>
      <c r="F8" s="22"/>
      <c r="G8" s="22"/>
    </row>
    <row r="9" ht="18.75" customHeight="1" spans="1:7">
      <c r="A9" s="20"/>
      <c r="B9" s="20" t="s">
        <v>561</v>
      </c>
      <c r="C9" s="20" t="s">
        <v>317</v>
      </c>
      <c r="D9" s="20" t="s">
        <v>562</v>
      </c>
      <c r="E9" s="22">
        <v>4500000</v>
      </c>
      <c r="F9" s="22"/>
      <c r="G9" s="22"/>
    </row>
    <row r="10" ht="18.75" customHeight="1" spans="1:7">
      <c r="A10" s="23"/>
      <c r="B10" s="20" t="s">
        <v>561</v>
      </c>
      <c r="C10" s="20" t="s">
        <v>323</v>
      </c>
      <c r="D10" s="20" t="s">
        <v>562</v>
      </c>
      <c r="E10" s="22">
        <v>1181900</v>
      </c>
      <c r="F10" s="22"/>
      <c r="G10" s="22"/>
    </row>
    <row r="11" ht="28" customHeight="1" spans="1:7">
      <c r="A11" s="24"/>
      <c r="B11" s="20" t="s">
        <v>561</v>
      </c>
      <c r="C11" s="25" t="s">
        <v>325</v>
      </c>
      <c r="D11" s="20" t="s">
        <v>562</v>
      </c>
      <c r="E11" s="22">
        <v>33900</v>
      </c>
      <c r="F11" s="22"/>
      <c r="G11" s="22"/>
    </row>
    <row r="12" ht="30" customHeight="1" spans="1:7">
      <c r="A12" s="24"/>
      <c r="B12" s="20" t="s">
        <v>561</v>
      </c>
      <c r="C12" s="25" t="s">
        <v>327</v>
      </c>
      <c r="D12" s="20" t="s">
        <v>562</v>
      </c>
      <c r="E12" s="22">
        <v>4000</v>
      </c>
      <c r="F12" s="22"/>
      <c r="G12" s="22"/>
    </row>
    <row r="13" ht="18.75" customHeight="1" spans="1:7">
      <c r="A13" s="24"/>
      <c r="B13" s="20" t="s">
        <v>561</v>
      </c>
      <c r="C13" s="25" t="s">
        <v>329</v>
      </c>
      <c r="D13" s="20" t="s">
        <v>562</v>
      </c>
      <c r="E13" s="22">
        <v>88348</v>
      </c>
      <c r="F13" s="22"/>
      <c r="G13" s="22"/>
    </row>
    <row r="14" ht="18.75" customHeight="1" spans="1:7">
      <c r="A14" s="24"/>
      <c r="B14" s="20" t="s">
        <v>561</v>
      </c>
      <c r="C14" s="25" t="s">
        <v>331</v>
      </c>
      <c r="D14" s="20" t="s">
        <v>562</v>
      </c>
      <c r="E14" s="22">
        <v>8000</v>
      </c>
      <c r="F14" s="22"/>
      <c r="G14" s="22"/>
    </row>
    <row r="15" ht="33" customHeight="1" spans="1:7">
      <c r="A15" s="24"/>
      <c r="B15" s="20" t="s">
        <v>561</v>
      </c>
      <c r="C15" s="25" t="s">
        <v>336</v>
      </c>
      <c r="D15" s="20" t="s">
        <v>562</v>
      </c>
      <c r="E15" s="22">
        <v>1600</v>
      </c>
      <c r="F15" s="22"/>
      <c r="G15" s="22"/>
    </row>
    <row r="16" ht="36" customHeight="1" spans="1:7">
      <c r="A16" s="24"/>
      <c r="B16" s="20" t="s">
        <v>561</v>
      </c>
      <c r="C16" s="25" t="s">
        <v>338</v>
      </c>
      <c r="D16" s="20" t="s">
        <v>562</v>
      </c>
      <c r="E16" s="22">
        <v>15900</v>
      </c>
      <c r="F16" s="22"/>
      <c r="G16" s="22"/>
    </row>
    <row r="17" ht="18.75" customHeight="1" spans="1:7">
      <c r="A17" s="26" t="s">
        <v>55</v>
      </c>
      <c r="B17" s="27" t="s">
        <v>430</v>
      </c>
      <c r="C17" s="27"/>
      <c r="D17" s="28"/>
      <c r="E17" s="22">
        <f>SUM(E9:E16)</f>
        <v>5833648</v>
      </c>
      <c r="F17" s="22"/>
      <c r="G17" s="22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J1" workbookViewId="0">
      <selection activeCell="D8" sqref="D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5" t="s">
        <v>52</v>
      </c>
    </row>
    <row r="2" ht="41.25" customHeight="1" spans="1:1">
      <c r="A2" s="42" t="str">
        <f>"2025"&amp;"年部门收入预算表"</f>
        <v>2025年部门收入预算表</v>
      </c>
    </row>
    <row r="3" ht="17.25" customHeight="1" spans="1:19">
      <c r="A3" s="45" t="str">
        <f>"单位名称："&amp;"昆明市呈贡区人民政府龙城街道办事处"</f>
        <v>单位名称：昆明市呈贡区人民政府龙城街道办事处</v>
      </c>
      <c r="S3" s="47" t="s">
        <v>1</v>
      </c>
    </row>
    <row r="4" ht="21.75" customHeight="1" spans="1:19">
      <c r="A4" s="236" t="s">
        <v>53</v>
      </c>
      <c r="B4" s="237" t="s">
        <v>54</v>
      </c>
      <c r="C4" s="237" t="s">
        <v>55</v>
      </c>
      <c r="D4" s="238" t="s">
        <v>56</v>
      </c>
      <c r="E4" s="238"/>
      <c r="F4" s="238"/>
      <c r="G4" s="238"/>
      <c r="H4" s="238"/>
      <c r="I4" s="133"/>
      <c r="J4" s="238"/>
      <c r="K4" s="238"/>
      <c r="L4" s="238"/>
      <c r="M4" s="238"/>
      <c r="N4" s="245"/>
      <c r="O4" s="238" t="s">
        <v>45</v>
      </c>
      <c r="P4" s="238"/>
      <c r="Q4" s="238"/>
      <c r="R4" s="238"/>
      <c r="S4" s="245"/>
    </row>
    <row r="5" ht="27" customHeight="1" spans="1:19">
      <c r="A5" s="239"/>
      <c r="B5" s="240"/>
      <c r="C5" s="240"/>
      <c r="D5" s="240" t="s">
        <v>57</v>
      </c>
      <c r="E5" s="240" t="s">
        <v>58</v>
      </c>
      <c r="F5" s="240" t="s">
        <v>59</v>
      </c>
      <c r="G5" s="240" t="s">
        <v>60</v>
      </c>
      <c r="H5" s="240" t="s">
        <v>61</v>
      </c>
      <c r="I5" s="246" t="s">
        <v>62</v>
      </c>
      <c r="J5" s="247"/>
      <c r="K5" s="247"/>
      <c r="L5" s="247"/>
      <c r="M5" s="247"/>
      <c r="N5" s="248"/>
      <c r="O5" s="240" t="s">
        <v>57</v>
      </c>
      <c r="P5" s="240" t="s">
        <v>58</v>
      </c>
      <c r="Q5" s="240" t="s">
        <v>59</v>
      </c>
      <c r="R5" s="240" t="s">
        <v>60</v>
      </c>
      <c r="S5" s="240" t="s">
        <v>63</v>
      </c>
    </row>
    <row r="6" ht="30" customHeight="1" spans="1:19">
      <c r="A6" s="241"/>
      <c r="B6" s="108"/>
      <c r="C6" s="117"/>
      <c r="D6" s="117"/>
      <c r="E6" s="117"/>
      <c r="F6" s="117"/>
      <c r="G6" s="117"/>
      <c r="H6" s="117"/>
      <c r="I6" s="73" t="s">
        <v>57</v>
      </c>
      <c r="J6" s="248" t="s">
        <v>64</v>
      </c>
      <c r="K6" s="248" t="s">
        <v>65</v>
      </c>
      <c r="L6" s="248" t="s">
        <v>66</v>
      </c>
      <c r="M6" s="248" t="s">
        <v>67</v>
      </c>
      <c r="N6" s="248" t="s">
        <v>68</v>
      </c>
      <c r="O6" s="249"/>
      <c r="P6" s="249"/>
      <c r="Q6" s="249"/>
      <c r="R6" s="249"/>
      <c r="S6" s="117"/>
    </row>
    <row r="7" ht="15" customHeight="1" spans="1:19">
      <c r="A7" s="242">
        <v>1</v>
      </c>
      <c r="B7" s="242">
        <v>2</v>
      </c>
      <c r="C7" s="242">
        <v>3</v>
      </c>
      <c r="D7" s="242">
        <v>4</v>
      </c>
      <c r="E7" s="242">
        <v>5</v>
      </c>
      <c r="F7" s="242">
        <v>6</v>
      </c>
      <c r="G7" s="242">
        <v>7</v>
      </c>
      <c r="H7" s="242">
        <v>8</v>
      </c>
      <c r="I7" s="73">
        <v>9</v>
      </c>
      <c r="J7" s="242">
        <v>10</v>
      </c>
      <c r="K7" s="242">
        <v>11</v>
      </c>
      <c r="L7" s="242">
        <v>12</v>
      </c>
      <c r="M7" s="242">
        <v>13</v>
      </c>
      <c r="N7" s="242">
        <v>14</v>
      </c>
      <c r="O7" s="242">
        <v>15</v>
      </c>
      <c r="P7" s="242">
        <v>16</v>
      </c>
      <c r="Q7" s="242">
        <v>17</v>
      </c>
      <c r="R7" s="242">
        <v>18</v>
      </c>
      <c r="S7" s="242">
        <v>19</v>
      </c>
    </row>
    <row r="8" ht="18" customHeight="1" spans="1:19">
      <c r="A8" s="20" t="s">
        <v>69</v>
      </c>
      <c r="B8" s="20" t="s">
        <v>70</v>
      </c>
      <c r="C8" s="82">
        <f>C9</f>
        <v>42403253.72</v>
      </c>
      <c r="D8" s="82">
        <v>41988605.72</v>
      </c>
      <c r="E8" s="82">
        <v>41988605.72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ht="18" customHeight="1" spans="1:19">
      <c r="A9" s="243" t="s">
        <v>71</v>
      </c>
      <c r="B9" s="243" t="s">
        <v>70</v>
      </c>
      <c r="C9" s="82">
        <f>D9+O9</f>
        <v>42403253.72</v>
      </c>
      <c r="D9" s="82">
        <v>41988605.72</v>
      </c>
      <c r="E9" s="82">
        <v>41988605.72</v>
      </c>
      <c r="F9" s="82"/>
      <c r="G9" s="82"/>
      <c r="H9" s="82"/>
      <c r="I9" s="82"/>
      <c r="J9" s="82"/>
      <c r="K9" s="82"/>
      <c r="L9" s="82"/>
      <c r="M9" s="82"/>
      <c r="N9" s="82"/>
      <c r="O9" s="82">
        <f>P9+R9</f>
        <v>414648</v>
      </c>
      <c r="P9" s="82">
        <v>151748</v>
      </c>
      <c r="Q9" s="82"/>
      <c r="R9" s="82">
        <f>256400+6500</f>
        <v>262900</v>
      </c>
      <c r="S9" s="82"/>
    </row>
    <row r="10" ht="18" customHeight="1" spans="1:19">
      <c r="A10" s="50" t="s">
        <v>55</v>
      </c>
      <c r="B10" s="244"/>
      <c r="C10" s="82">
        <f>C9</f>
        <v>42403253.72</v>
      </c>
      <c r="D10" s="82">
        <v>41988605.72</v>
      </c>
      <c r="E10" s="82">
        <v>41988605.72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7"/>
  <sheetViews>
    <sheetView showGridLines="0" showZeros="0" workbookViewId="0">
      <selection activeCell="D54" sqref="D54"/>
    </sheetView>
  </sheetViews>
  <sheetFormatPr defaultColWidth="8.575" defaultRowHeight="12.75" customHeight="1"/>
  <cols>
    <col min="1" max="1" width="14.2833333333333" style="173" customWidth="1"/>
    <col min="2" max="2" width="37.575" style="173" customWidth="1"/>
    <col min="3" max="8" width="24.575" style="173" customWidth="1"/>
    <col min="9" max="9" width="26.7083333333333" style="173" customWidth="1"/>
    <col min="10" max="11" width="24.425" style="173" customWidth="1"/>
    <col min="12" max="15" width="24.575" style="173" customWidth="1"/>
    <col min="16" max="16384" width="8.575" style="173"/>
  </cols>
  <sheetData>
    <row r="1" ht="17.25" customHeight="1" spans="1:1">
      <c r="A1" s="205" t="s">
        <v>72</v>
      </c>
    </row>
    <row r="2" ht="41.25" customHeight="1" spans="1:1">
      <c r="A2" s="206" t="str">
        <f>"2025"&amp;"年部门支出预算表"</f>
        <v>2025年部门支出预算表</v>
      </c>
    </row>
    <row r="3" ht="17.25" customHeight="1" spans="1:15">
      <c r="A3" s="207" t="str">
        <f>"单位名称："&amp;"昆明市呈贡区人民政府龙城街道办事处"</f>
        <v>单位名称：昆明市呈贡区人民政府龙城街道办事处</v>
      </c>
      <c r="O3" s="205" t="s">
        <v>1</v>
      </c>
    </row>
    <row r="4" ht="27" customHeight="1" spans="1:15">
      <c r="A4" s="208" t="s">
        <v>73</v>
      </c>
      <c r="B4" s="208" t="s">
        <v>74</v>
      </c>
      <c r="C4" s="208" t="s">
        <v>55</v>
      </c>
      <c r="D4" s="209" t="s">
        <v>58</v>
      </c>
      <c r="E4" s="210"/>
      <c r="F4" s="211"/>
      <c r="G4" s="212" t="s">
        <v>59</v>
      </c>
      <c r="H4" s="212" t="s">
        <v>60</v>
      </c>
      <c r="I4" s="212" t="s">
        <v>75</v>
      </c>
      <c r="J4" s="209" t="s">
        <v>62</v>
      </c>
      <c r="K4" s="210"/>
      <c r="L4" s="210"/>
      <c r="M4" s="210"/>
      <c r="N4" s="233"/>
      <c r="O4" s="234"/>
    </row>
    <row r="5" ht="42" customHeight="1" spans="1:15">
      <c r="A5" s="213"/>
      <c r="B5" s="213"/>
      <c r="C5" s="214"/>
      <c r="D5" s="215" t="s">
        <v>57</v>
      </c>
      <c r="E5" s="215" t="s">
        <v>76</v>
      </c>
      <c r="F5" s="215" t="s">
        <v>77</v>
      </c>
      <c r="G5" s="214"/>
      <c r="H5" s="214"/>
      <c r="I5" s="213"/>
      <c r="J5" s="215" t="s">
        <v>57</v>
      </c>
      <c r="K5" s="235" t="s">
        <v>78</v>
      </c>
      <c r="L5" s="235" t="s">
        <v>79</v>
      </c>
      <c r="M5" s="235" t="s">
        <v>80</v>
      </c>
      <c r="N5" s="235" t="s">
        <v>81</v>
      </c>
      <c r="O5" s="235" t="s">
        <v>82</v>
      </c>
    </row>
    <row r="6" ht="18" customHeight="1" spans="1:15">
      <c r="A6" s="216" t="s">
        <v>83</v>
      </c>
      <c r="B6" s="216" t="s">
        <v>84</v>
      </c>
      <c r="C6" s="216" t="s">
        <v>85</v>
      </c>
      <c r="D6" s="217" t="s">
        <v>86</v>
      </c>
      <c r="E6" s="217" t="s">
        <v>87</v>
      </c>
      <c r="F6" s="217" t="s">
        <v>88</v>
      </c>
      <c r="G6" s="217" t="s">
        <v>89</v>
      </c>
      <c r="H6" s="217" t="s">
        <v>90</v>
      </c>
      <c r="I6" s="217" t="s">
        <v>91</v>
      </c>
      <c r="J6" s="217" t="s">
        <v>92</v>
      </c>
      <c r="K6" s="217" t="s">
        <v>93</v>
      </c>
      <c r="L6" s="217" t="s">
        <v>94</v>
      </c>
      <c r="M6" s="217" t="s">
        <v>95</v>
      </c>
      <c r="N6" s="216" t="s">
        <v>96</v>
      </c>
      <c r="O6" s="217" t="s">
        <v>97</v>
      </c>
    </row>
    <row r="7" ht="21" customHeight="1" spans="1:15">
      <c r="A7" s="192" t="s">
        <v>98</v>
      </c>
      <c r="B7" s="192" t="s">
        <v>99</v>
      </c>
      <c r="C7" s="193">
        <f>D7</f>
        <v>26102998.52</v>
      </c>
      <c r="D7" s="193">
        <f>E7+F7</f>
        <v>26102998.52</v>
      </c>
      <c r="E7" s="193">
        <v>20397198.52</v>
      </c>
      <c r="F7" s="193">
        <f>F10+F8</f>
        <v>5705800</v>
      </c>
      <c r="G7" s="193"/>
      <c r="H7" s="193"/>
      <c r="I7" s="193"/>
      <c r="J7" s="193"/>
      <c r="K7" s="193"/>
      <c r="L7" s="193"/>
      <c r="M7" s="193"/>
      <c r="N7" s="193"/>
      <c r="O7" s="193"/>
    </row>
    <row r="8" ht="21" customHeight="1" spans="1:15">
      <c r="A8" s="194">
        <v>20101</v>
      </c>
      <c r="B8" s="194" t="s">
        <v>100</v>
      </c>
      <c r="C8" s="193">
        <f>D8</f>
        <v>8000</v>
      </c>
      <c r="D8" s="193">
        <f>F8</f>
        <v>8000</v>
      </c>
      <c r="E8" s="193"/>
      <c r="F8" s="193">
        <f>F9</f>
        <v>8000</v>
      </c>
      <c r="G8" s="193"/>
      <c r="H8" s="193"/>
      <c r="I8" s="193"/>
      <c r="J8" s="193"/>
      <c r="K8" s="193"/>
      <c r="L8" s="193"/>
      <c r="M8" s="193"/>
      <c r="N8" s="193"/>
      <c r="O8" s="193"/>
    </row>
    <row r="9" ht="21" customHeight="1" spans="1:15">
      <c r="A9" s="195">
        <v>2010108</v>
      </c>
      <c r="B9" s="195" t="s">
        <v>101</v>
      </c>
      <c r="C9" s="193">
        <f>D9</f>
        <v>8000</v>
      </c>
      <c r="D9" s="193">
        <f>F9</f>
        <v>8000</v>
      </c>
      <c r="E9" s="193"/>
      <c r="F9" s="193">
        <v>8000</v>
      </c>
      <c r="G9" s="193"/>
      <c r="H9" s="193"/>
      <c r="I9" s="193"/>
      <c r="J9" s="193"/>
      <c r="K9" s="193"/>
      <c r="L9" s="193"/>
      <c r="M9" s="193"/>
      <c r="N9" s="193"/>
      <c r="O9" s="193"/>
    </row>
    <row r="10" ht="21" customHeight="1" spans="1:15">
      <c r="A10" s="194" t="s">
        <v>102</v>
      </c>
      <c r="B10" s="194" t="s">
        <v>103</v>
      </c>
      <c r="C10" s="193">
        <f>D10</f>
        <v>26094998.52</v>
      </c>
      <c r="D10" s="193">
        <f>E10+F10</f>
        <v>26094998.52</v>
      </c>
      <c r="E10" s="193">
        <v>20397198.52</v>
      </c>
      <c r="F10" s="193">
        <f>F12+F13</f>
        <v>5697800</v>
      </c>
      <c r="G10" s="193"/>
      <c r="H10" s="193"/>
      <c r="I10" s="193"/>
      <c r="J10" s="193"/>
      <c r="K10" s="193"/>
      <c r="L10" s="193"/>
      <c r="M10" s="193"/>
      <c r="N10" s="193"/>
      <c r="O10" s="193"/>
    </row>
    <row r="11" ht="21" customHeight="1" spans="1:15">
      <c r="A11" s="195" t="s">
        <v>104</v>
      </c>
      <c r="B11" s="195" t="s">
        <v>105</v>
      </c>
      <c r="C11" s="193">
        <v>12306312.64</v>
      </c>
      <c r="D11" s="193">
        <v>12306312.64</v>
      </c>
      <c r="E11" s="193">
        <v>12306312.64</v>
      </c>
      <c r="F11" s="193"/>
      <c r="G11" s="193"/>
      <c r="H11" s="193"/>
      <c r="I11" s="193"/>
      <c r="J11" s="193"/>
      <c r="K11" s="193"/>
      <c r="L11" s="193"/>
      <c r="M11" s="193"/>
      <c r="N11" s="193"/>
      <c r="O11" s="193"/>
    </row>
    <row r="12" ht="21" customHeight="1" spans="1:15">
      <c r="A12" s="195" t="s">
        <v>106</v>
      </c>
      <c r="B12" s="195" t="s">
        <v>107</v>
      </c>
      <c r="C12" s="193">
        <v>8090885.88</v>
      </c>
      <c r="D12" s="193">
        <f>E12+F12</f>
        <v>8106785.88</v>
      </c>
      <c r="E12" s="193">
        <v>8090885.88</v>
      </c>
      <c r="F12" s="193">
        <f>15900</f>
        <v>15900</v>
      </c>
      <c r="G12" s="193"/>
      <c r="H12" s="193"/>
      <c r="I12" s="193"/>
      <c r="J12" s="193"/>
      <c r="K12" s="193"/>
      <c r="L12" s="193"/>
      <c r="M12" s="193"/>
      <c r="N12" s="193"/>
      <c r="O12" s="193"/>
    </row>
    <row r="13" ht="21" customHeight="1" spans="1:15">
      <c r="A13" s="195" t="s">
        <v>108</v>
      </c>
      <c r="B13" s="195" t="s">
        <v>109</v>
      </c>
      <c r="C13" s="193">
        <v>5681900</v>
      </c>
      <c r="D13" s="193">
        <v>5681900</v>
      </c>
      <c r="E13" s="193"/>
      <c r="F13" s="193">
        <v>5681900</v>
      </c>
      <c r="G13" s="193"/>
      <c r="H13" s="193"/>
      <c r="I13" s="193"/>
      <c r="J13" s="193"/>
      <c r="K13" s="193"/>
      <c r="L13" s="193"/>
      <c r="M13" s="193"/>
      <c r="N13" s="193"/>
      <c r="O13" s="193"/>
    </row>
    <row r="14" ht="21" customHeight="1" spans="1:15">
      <c r="A14" s="192">
        <v>204</v>
      </c>
      <c r="B14" s="192" t="s">
        <v>110</v>
      </c>
      <c r="C14" s="193">
        <f>D14</f>
        <v>88348</v>
      </c>
      <c r="D14" s="193">
        <f>E14+F14</f>
        <v>88348</v>
      </c>
      <c r="E14" s="193"/>
      <c r="F14" s="193">
        <f>F15</f>
        <v>88348</v>
      </c>
      <c r="G14" s="193"/>
      <c r="H14" s="193"/>
      <c r="I14" s="193"/>
      <c r="J14" s="193"/>
      <c r="K14" s="193"/>
      <c r="L14" s="193"/>
      <c r="M14" s="193"/>
      <c r="N14" s="193"/>
      <c r="O14" s="193"/>
    </row>
    <row r="15" ht="21" customHeight="1" spans="1:15">
      <c r="A15" s="194">
        <v>20499</v>
      </c>
      <c r="B15" s="194" t="s">
        <v>111</v>
      </c>
      <c r="C15" s="193">
        <f>D15</f>
        <v>88348</v>
      </c>
      <c r="D15" s="193">
        <f>F15</f>
        <v>88348</v>
      </c>
      <c r="E15" s="193"/>
      <c r="F15" s="193">
        <v>88348</v>
      </c>
      <c r="G15" s="193"/>
      <c r="H15" s="193"/>
      <c r="I15" s="193"/>
      <c r="J15" s="193"/>
      <c r="K15" s="193"/>
      <c r="L15" s="193"/>
      <c r="M15" s="193"/>
      <c r="N15" s="193"/>
      <c r="O15" s="193"/>
    </row>
    <row r="16" ht="21" customHeight="1" spans="1:15">
      <c r="A16" s="195">
        <v>2049999</v>
      </c>
      <c r="B16" s="195" t="s">
        <v>111</v>
      </c>
      <c r="C16" s="193">
        <f>D16</f>
        <v>88348</v>
      </c>
      <c r="D16" s="193">
        <f>F16</f>
        <v>88348</v>
      </c>
      <c r="E16" s="193"/>
      <c r="F16" s="193">
        <v>88348</v>
      </c>
      <c r="G16" s="193"/>
      <c r="H16" s="193"/>
      <c r="I16" s="193"/>
      <c r="J16" s="193"/>
      <c r="K16" s="193"/>
      <c r="L16" s="193"/>
      <c r="M16" s="193"/>
      <c r="N16" s="193"/>
      <c r="O16" s="193"/>
    </row>
    <row r="17" ht="21" customHeight="1" spans="1:15">
      <c r="A17" s="192" t="s">
        <v>112</v>
      </c>
      <c r="B17" s="192" t="s">
        <v>113</v>
      </c>
      <c r="C17" s="193">
        <v>21300</v>
      </c>
      <c r="D17" s="193">
        <v>21300</v>
      </c>
      <c r="E17" s="193">
        <v>21300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</row>
    <row r="18" ht="21" customHeight="1" spans="1:15">
      <c r="A18" s="194" t="s">
        <v>114</v>
      </c>
      <c r="B18" s="194" t="s">
        <v>115</v>
      </c>
      <c r="C18" s="193">
        <v>21300</v>
      </c>
      <c r="D18" s="193">
        <v>21300</v>
      </c>
      <c r="E18" s="193">
        <v>21300</v>
      </c>
      <c r="F18" s="193"/>
      <c r="G18" s="193"/>
      <c r="H18" s="193"/>
      <c r="I18" s="193"/>
      <c r="J18" s="193"/>
      <c r="K18" s="193"/>
      <c r="L18" s="193"/>
      <c r="M18" s="193"/>
      <c r="N18" s="193"/>
      <c r="O18" s="193"/>
    </row>
    <row r="19" ht="21" customHeight="1" spans="1:15">
      <c r="A19" s="195" t="s">
        <v>116</v>
      </c>
      <c r="B19" s="195" t="s">
        <v>117</v>
      </c>
      <c r="C19" s="193">
        <v>21300</v>
      </c>
      <c r="D19" s="193">
        <v>21300</v>
      </c>
      <c r="E19" s="193">
        <v>21300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0" ht="21" customHeight="1" spans="1:15">
      <c r="A20" s="192">
        <v>207</v>
      </c>
      <c r="B20" s="192" t="s">
        <v>118</v>
      </c>
      <c r="C20" s="193">
        <f>D20</f>
        <v>39500</v>
      </c>
      <c r="D20" s="193">
        <f>F20</f>
        <v>39500</v>
      </c>
      <c r="E20" s="193"/>
      <c r="F20" s="193">
        <f>F21</f>
        <v>39500</v>
      </c>
      <c r="G20" s="193"/>
      <c r="H20" s="193"/>
      <c r="I20" s="193"/>
      <c r="J20" s="193"/>
      <c r="K20" s="193"/>
      <c r="L20" s="193"/>
      <c r="M20" s="193"/>
      <c r="N20" s="193"/>
      <c r="O20" s="193"/>
    </row>
    <row r="21" ht="21" customHeight="1" spans="1:15">
      <c r="A21" s="194">
        <v>20701</v>
      </c>
      <c r="B21" s="194" t="s">
        <v>119</v>
      </c>
      <c r="C21" s="193">
        <f>D21</f>
        <v>39500</v>
      </c>
      <c r="D21" s="193">
        <f>F21</f>
        <v>39500</v>
      </c>
      <c r="E21" s="193"/>
      <c r="F21" s="193">
        <f>F22</f>
        <v>39500</v>
      </c>
      <c r="G21" s="193"/>
      <c r="H21" s="193"/>
      <c r="I21" s="193"/>
      <c r="J21" s="193"/>
      <c r="K21" s="193"/>
      <c r="L21" s="193"/>
      <c r="M21" s="193"/>
      <c r="N21" s="193"/>
      <c r="O21" s="193"/>
    </row>
    <row r="22" ht="21" customHeight="1" spans="1:15">
      <c r="A22" s="195">
        <v>2070199</v>
      </c>
      <c r="B22" s="195" t="s">
        <v>120</v>
      </c>
      <c r="C22" s="193">
        <f>D22</f>
        <v>39500</v>
      </c>
      <c r="D22" s="193">
        <f>F22</f>
        <v>39500</v>
      </c>
      <c r="E22" s="193"/>
      <c r="F22" s="193">
        <f>33900+4000+1600</f>
        <v>39500</v>
      </c>
      <c r="G22" s="193"/>
      <c r="H22" s="193"/>
      <c r="I22" s="193"/>
      <c r="J22" s="193"/>
      <c r="K22" s="193"/>
      <c r="L22" s="193"/>
      <c r="M22" s="193"/>
      <c r="N22" s="193"/>
      <c r="O22" s="193"/>
    </row>
    <row r="23" ht="21" customHeight="1" spans="1:15">
      <c r="A23" s="192" t="s">
        <v>121</v>
      </c>
      <c r="B23" s="192" t="s">
        <v>122</v>
      </c>
      <c r="C23" s="193">
        <v>2255800</v>
      </c>
      <c r="D23" s="193">
        <v>2255800</v>
      </c>
      <c r="E23" s="193">
        <v>2255800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</row>
    <row r="24" ht="21" customHeight="1" spans="1:15">
      <c r="A24" s="194" t="s">
        <v>123</v>
      </c>
      <c r="B24" s="194" t="s">
        <v>124</v>
      </c>
      <c r="C24" s="193">
        <v>44160</v>
      </c>
      <c r="D24" s="193">
        <v>44160</v>
      </c>
      <c r="E24" s="193">
        <v>44160</v>
      </c>
      <c r="F24" s="193"/>
      <c r="G24" s="193"/>
      <c r="H24" s="193"/>
      <c r="I24" s="193"/>
      <c r="J24" s="193"/>
      <c r="K24" s="193"/>
      <c r="L24" s="193"/>
      <c r="M24" s="193"/>
      <c r="N24" s="193"/>
      <c r="O24" s="193"/>
    </row>
    <row r="25" ht="21" customHeight="1" spans="1:15">
      <c r="A25" s="195" t="s">
        <v>125</v>
      </c>
      <c r="B25" s="195" t="s">
        <v>105</v>
      </c>
      <c r="C25" s="193">
        <v>44160</v>
      </c>
      <c r="D25" s="193">
        <v>44160</v>
      </c>
      <c r="E25" s="193">
        <v>44160</v>
      </c>
      <c r="F25" s="193"/>
      <c r="G25" s="193"/>
      <c r="H25" s="193"/>
      <c r="I25" s="193"/>
      <c r="J25" s="193"/>
      <c r="K25" s="193"/>
      <c r="L25" s="193"/>
      <c r="M25" s="193"/>
      <c r="N25" s="193"/>
      <c r="O25" s="193"/>
    </row>
    <row r="26" ht="21" customHeight="1" spans="1:15">
      <c r="A26" s="194" t="s">
        <v>126</v>
      </c>
      <c r="B26" s="194" t="s">
        <v>127</v>
      </c>
      <c r="C26" s="193">
        <v>2211640</v>
      </c>
      <c r="D26" s="193">
        <v>2211640</v>
      </c>
      <c r="E26" s="193">
        <v>2211640</v>
      </c>
      <c r="F26" s="193"/>
      <c r="G26" s="193"/>
      <c r="H26" s="193"/>
      <c r="I26" s="193"/>
      <c r="J26" s="193"/>
      <c r="K26" s="193"/>
      <c r="L26" s="193"/>
      <c r="M26" s="193"/>
      <c r="N26" s="193"/>
      <c r="O26" s="193"/>
    </row>
    <row r="27" ht="21" customHeight="1" spans="1:15">
      <c r="A27" s="195" t="s">
        <v>128</v>
      </c>
      <c r="B27" s="195" t="s">
        <v>129</v>
      </c>
      <c r="C27" s="193">
        <v>361200</v>
      </c>
      <c r="D27" s="193">
        <v>361200</v>
      </c>
      <c r="E27" s="193">
        <v>361200</v>
      </c>
      <c r="F27" s="193"/>
      <c r="G27" s="193"/>
      <c r="H27" s="193"/>
      <c r="I27" s="193"/>
      <c r="J27" s="193"/>
      <c r="K27" s="193"/>
      <c r="L27" s="193"/>
      <c r="M27" s="193"/>
      <c r="N27" s="193"/>
      <c r="O27" s="193"/>
    </row>
    <row r="28" ht="21" customHeight="1" spans="1:15">
      <c r="A28" s="195" t="s">
        <v>130</v>
      </c>
      <c r="B28" s="195" t="s">
        <v>131</v>
      </c>
      <c r="C28" s="193">
        <v>84000</v>
      </c>
      <c r="D28" s="193">
        <v>84000</v>
      </c>
      <c r="E28" s="193">
        <v>84000</v>
      </c>
      <c r="F28" s="193"/>
      <c r="G28" s="193"/>
      <c r="H28" s="193"/>
      <c r="I28" s="193"/>
      <c r="J28" s="193"/>
      <c r="K28" s="193"/>
      <c r="L28" s="193"/>
      <c r="M28" s="193"/>
      <c r="N28" s="193"/>
      <c r="O28" s="193"/>
    </row>
    <row r="29" ht="21" customHeight="1" spans="1:15">
      <c r="A29" s="195" t="s">
        <v>132</v>
      </c>
      <c r="B29" s="195" t="s">
        <v>133</v>
      </c>
      <c r="C29" s="193">
        <v>1466440</v>
      </c>
      <c r="D29" s="193">
        <v>1466440</v>
      </c>
      <c r="E29" s="193">
        <v>1466440</v>
      </c>
      <c r="F29" s="193"/>
      <c r="G29" s="193"/>
      <c r="H29" s="193"/>
      <c r="I29" s="193"/>
      <c r="J29" s="193"/>
      <c r="K29" s="193"/>
      <c r="L29" s="193"/>
      <c r="M29" s="193"/>
      <c r="N29" s="193"/>
      <c r="O29" s="193"/>
    </row>
    <row r="30" ht="21" customHeight="1" spans="1:15">
      <c r="A30" s="195" t="s">
        <v>134</v>
      </c>
      <c r="B30" s="195" t="s">
        <v>135</v>
      </c>
      <c r="C30" s="193">
        <v>300000</v>
      </c>
      <c r="D30" s="193">
        <v>300000</v>
      </c>
      <c r="E30" s="193">
        <v>300000</v>
      </c>
      <c r="F30" s="193"/>
      <c r="G30" s="193"/>
      <c r="H30" s="193"/>
      <c r="I30" s="193"/>
      <c r="J30" s="193"/>
      <c r="K30" s="193"/>
      <c r="L30" s="193"/>
      <c r="M30" s="193"/>
      <c r="N30" s="193"/>
      <c r="O30" s="193"/>
    </row>
    <row r="31" ht="21" customHeight="1" spans="1:15">
      <c r="A31" s="192" t="s">
        <v>136</v>
      </c>
      <c r="B31" s="192" t="s">
        <v>137</v>
      </c>
      <c r="C31" s="193">
        <v>1378855</v>
      </c>
      <c r="D31" s="193">
        <v>1378855</v>
      </c>
      <c r="E31" s="193">
        <v>1378855</v>
      </c>
      <c r="F31" s="193"/>
      <c r="G31" s="193"/>
      <c r="H31" s="193"/>
      <c r="I31" s="193"/>
      <c r="J31" s="193"/>
      <c r="K31" s="193"/>
      <c r="L31" s="193"/>
      <c r="M31" s="193"/>
      <c r="N31" s="193"/>
      <c r="O31" s="193"/>
    </row>
    <row r="32" ht="21" customHeight="1" spans="1:15">
      <c r="A32" s="194" t="s">
        <v>138</v>
      </c>
      <c r="B32" s="194" t="s">
        <v>139</v>
      </c>
      <c r="C32" s="193">
        <v>1378855</v>
      </c>
      <c r="D32" s="193">
        <v>1378855</v>
      </c>
      <c r="E32" s="193">
        <v>1378855</v>
      </c>
      <c r="F32" s="193"/>
      <c r="G32" s="193"/>
      <c r="H32" s="193"/>
      <c r="I32" s="193"/>
      <c r="J32" s="193"/>
      <c r="K32" s="193"/>
      <c r="L32" s="193"/>
      <c r="M32" s="193"/>
      <c r="N32" s="193"/>
      <c r="O32" s="193"/>
    </row>
    <row r="33" ht="21" customHeight="1" spans="1:15">
      <c r="A33" s="195" t="s">
        <v>140</v>
      </c>
      <c r="B33" s="195" t="s">
        <v>141</v>
      </c>
      <c r="C33" s="193">
        <v>257280</v>
      </c>
      <c r="D33" s="193">
        <v>257280</v>
      </c>
      <c r="E33" s="193">
        <v>257280</v>
      </c>
      <c r="F33" s="193"/>
      <c r="G33" s="193"/>
      <c r="H33" s="193"/>
      <c r="I33" s="193"/>
      <c r="J33" s="193"/>
      <c r="K33" s="193"/>
      <c r="L33" s="193"/>
      <c r="M33" s="193"/>
      <c r="N33" s="193"/>
      <c r="O33" s="193"/>
    </row>
    <row r="34" ht="21" customHeight="1" spans="1:15">
      <c r="A34" s="195" t="s">
        <v>142</v>
      </c>
      <c r="B34" s="195" t="s">
        <v>143</v>
      </c>
      <c r="C34" s="193">
        <v>466710</v>
      </c>
      <c r="D34" s="193">
        <v>466710</v>
      </c>
      <c r="E34" s="193">
        <v>466710</v>
      </c>
      <c r="F34" s="193"/>
      <c r="G34" s="193"/>
      <c r="H34" s="193"/>
      <c r="I34" s="193"/>
      <c r="J34" s="193"/>
      <c r="K34" s="193"/>
      <c r="L34" s="193"/>
      <c r="M34" s="193"/>
      <c r="N34" s="193"/>
      <c r="O34" s="193"/>
    </row>
    <row r="35" ht="21" customHeight="1" spans="1:15">
      <c r="A35" s="195" t="s">
        <v>144</v>
      </c>
      <c r="B35" s="195" t="s">
        <v>145</v>
      </c>
      <c r="C35" s="193">
        <v>581000</v>
      </c>
      <c r="D35" s="193">
        <v>581000</v>
      </c>
      <c r="E35" s="193">
        <v>581000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</row>
    <row r="36" ht="21" customHeight="1" spans="1:15">
      <c r="A36" s="195" t="s">
        <v>146</v>
      </c>
      <c r="B36" s="195" t="s">
        <v>147</v>
      </c>
      <c r="C36" s="193">
        <v>73865</v>
      </c>
      <c r="D36" s="193">
        <v>73865</v>
      </c>
      <c r="E36" s="193">
        <v>73865</v>
      </c>
      <c r="F36" s="193"/>
      <c r="G36" s="193"/>
      <c r="H36" s="193"/>
      <c r="I36" s="193"/>
      <c r="J36" s="193"/>
      <c r="K36" s="193"/>
      <c r="L36" s="193"/>
      <c r="M36" s="193"/>
      <c r="N36" s="193"/>
      <c r="O36" s="193"/>
    </row>
    <row r="37" ht="21" customHeight="1" spans="1:15">
      <c r="A37" s="192" t="s">
        <v>148</v>
      </c>
      <c r="B37" s="192" t="s">
        <v>149</v>
      </c>
      <c r="C37" s="193">
        <v>10900804.2</v>
      </c>
      <c r="D37" s="193">
        <v>10900804.2</v>
      </c>
      <c r="E37" s="193">
        <v>10900804.2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3"/>
    </row>
    <row r="38" ht="21" customHeight="1" spans="1:15">
      <c r="A38" s="194" t="s">
        <v>150</v>
      </c>
      <c r="B38" s="194" t="s">
        <v>151</v>
      </c>
      <c r="C38" s="193">
        <v>10900804.2</v>
      </c>
      <c r="D38" s="193">
        <v>10900804.2</v>
      </c>
      <c r="E38" s="193">
        <v>10900804.2</v>
      </c>
      <c r="F38" s="193"/>
      <c r="G38" s="193"/>
      <c r="H38" s="193"/>
      <c r="I38" s="193"/>
      <c r="J38" s="193"/>
      <c r="K38" s="193"/>
      <c r="L38" s="193"/>
      <c r="M38" s="193"/>
      <c r="N38" s="193"/>
      <c r="O38" s="193"/>
    </row>
    <row r="39" ht="21" customHeight="1" spans="1:15">
      <c r="A39" s="195" t="s">
        <v>152</v>
      </c>
      <c r="B39" s="195" t="s">
        <v>153</v>
      </c>
      <c r="C39" s="193">
        <v>10900804.2</v>
      </c>
      <c r="D39" s="193">
        <v>10900804.2</v>
      </c>
      <c r="E39" s="193">
        <v>10900804.2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/>
    </row>
    <row r="40" ht="21" customHeight="1" spans="1:15">
      <c r="A40" s="192" t="s">
        <v>154</v>
      </c>
      <c r="B40" s="192" t="s">
        <v>155</v>
      </c>
      <c r="C40" s="193">
        <v>1352748</v>
      </c>
      <c r="D40" s="193">
        <v>1352748</v>
      </c>
      <c r="E40" s="193">
        <v>1352748</v>
      </c>
      <c r="F40" s="193"/>
      <c r="G40" s="193"/>
      <c r="H40" s="193"/>
      <c r="I40" s="193"/>
      <c r="J40" s="193"/>
      <c r="K40" s="193"/>
      <c r="L40" s="193"/>
      <c r="M40" s="193"/>
      <c r="N40" s="193"/>
      <c r="O40" s="193"/>
    </row>
    <row r="41" ht="21" customHeight="1" spans="1:15">
      <c r="A41" s="194" t="s">
        <v>156</v>
      </c>
      <c r="B41" s="194" t="s">
        <v>157</v>
      </c>
      <c r="C41" s="193">
        <v>1352748</v>
      </c>
      <c r="D41" s="193">
        <v>1352748</v>
      </c>
      <c r="E41" s="193">
        <v>1352748</v>
      </c>
      <c r="F41" s="193"/>
      <c r="G41" s="193"/>
      <c r="H41" s="193"/>
      <c r="I41" s="193"/>
      <c r="J41" s="193"/>
      <c r="K41" s="193"/>
      <c r="L41" s="193"/>
      <c r="M41" s="193"/>
      <c r="N41" s="193"/>
      <c r="O41" s="193"/>
    </row>
    <row r="42" ht="21" customHeight="1" spans="1:15">
      <c r="A42" s="195" t="s">
        <v>158</v>
      </c>
      <c r="B42" s="195" t="s">
        <v>159</v>
      </c>
      <c r="C42" s="193">
        <v>1268508</v>
      </c>
      <c r="D42" s="193">
        <v>1268508</v>
      </c>
      <c r="E42" s="193">
        <v>1268508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/>
    </row>
    <row r="43" ht="21" customHeight="1" spans="1:15">
      <c r="A43" s="195" t="s">
        <v>160</v>
      </c>
      <c r="B43" s="195" t="s">
        <v>161</v>
      </c>
      <c r="C43" s="193">
        <v>84240</v>
      </c>
      <c r="D43" s="193">
        <v>84240</v>
      </c>
      <c r="E43" s="193">
        <v>84240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/>
    </row>
    <row r="44" ht="21" customHeight="1" spans="1:15">
      <c r="A44" s="218">
        <v>223</v>
      </c>
      <c r="B44" s="192" t="s">
        <v>162</v>
      </c>
      <c r="C44" s="193">
        <f>H44</f>
        <v>262900</v>
      </c>
      <c r="D44" s="219"/>
      <c r="E44" s="220"/>
      <c r="F44" s="221"/>
      <c r="G44" s="193"/>
      <c r="H44" s="193">
        <f t="shared" ref="H44:H46" si="0">256400+6500</f>
        <v>262900</v>
      </c>
      <c r="I44" s="193"/>
      <c r="J44" s="193"/>
      <c r="K44" s="193"/>
      <c r="L44" s="193"/>
      <c r="M44" s="193"/>
      <c r="N44" s="193"/>
      <c r="O44" s="193"/>
    </row>
    <row r="45" ht="21" customHeight="1" spans="1:15">
      <c r="A45" s="222">
        <v>22301</v>
      </c>
      <c r="B45" s="194" t="s">
        <v>163</v>
      </c>
      <c r="C45" s="193">
        <f>H45</f>
        <v>262900</v>
      </c>
      <c r="D45" s="223"/>
      <c r="E45" s="224"/>
      <c r="F45" s="225"/>
      <c r="G45" s="193"/>
      <c r="H45" s="193">
        <f t="shared" si="0"/>
        <v>262900</v>
      </c>
      <c r="I45" s="193"/>
      <c r="J45" s="193"/>
      <c r="K45" s="193"/>
      <c r="L45" s="193"/>
      <c r="M45" s="193"/>
      <c r="N45" s="193"/>
      <c r="O45" s="193"/>
    </row>
    <row r="46" ht="21" customHeight="1" spans="1:15">
      <c r="A46" s="226">
        <v>2230105</v>
      </c>
      <c r="B46" s="227" t="s">
        <v>164</v>
      </c>
      <c r="C46" s="193">
        <f>H46</f>
        <v>262900</v>
      </c>
      <c r="D46" s="228"/>
      <c r="E46" s="229"/>
      <c r="F46" s="230"/>
      <c r="G46" s="193"/>
      <c r="H46" s="193">
        <f t="shared" si="0"/>
        <v>262900</v>
      </c>
      <c r="I46" s="193"/>
      <c r="J46" s="193"/>
      <c r="K46" s="193"/>
      <c r="L46" s="193"/>
      <c r="M46" s="193"/>
      <c r="N46" s="193"/>
      <c r="O46" s="193"/>
    </row>
    <row r="47" ht="21" customHeight="1" spans="1:15">
      <c r="A47" s="231" t="s">
        <v>55</v>
      </c>
      <c r="B47" s="232"/>
      <c r="C47" s="193">
        <f>D47+H47</f>
        <v>42403253.72</v>
      </c>
      <c r="D47" s="193">
        <f>E47+F47</f>
        <v>42140353.72</v>
      </c>
      <c r="E47" s="193">
        <v>36306705.72</v>
      </c>
      <c r="F47" s="193">
        <f>F7+F14+F20+J44</f>
        <v>5833648</v>
      </c>
      <c r="G47" s="193"/>
      <c r="H47" s="193">
        <f>H44</f>
        <v>262900</v>
      </c>
      <c r="I47" s="193"/>
      <c r="J47" s="193"/>
      <c r="K47" s="193"/>
      <c r="L47" s="193"/>
      <c r="M47" s="193"/>
      <c r="N47" s="193"/>
      <c r="O47" s="193"/>
    </row>
  </sheetData>
  <mergeCells count="12">
    <mergeCell ref="A1:O1"/>
    <mergeCell ref="A2:O2"/>
    <mergeCell ref="A3:B3"/>
    <mergeCell ref="D4:F4"/>
    <mergeCell ref="J4:O4"/>
    <mergeCell ref="A47:B4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B6" sqref="B6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3"/>
      <c r="B1" s="47"/>
      <c r="C1" s="47"/>
      <c r="D1" s="47" t="s">
        <v>165</v>
      </c>
    </row>
    <row r="2" ht="41.25" customHeight="1" spans="1:1">
      <c r="A2" s="42" t="str">
        <f>"2025"&amp;"年部门财政拨款收支预算总表"</f>
        <v>2025年部门财政拨款收支预算总表</v>
      </c>
    </row>
    <row r="3" ht="17.25" customHeight="1" spans="1:4">
      <c r="A3" s="45" t="str">
        <f>"单位名称："&amp;"昆明市呈贡区人民政府龙城街道办事处"</f>
        <v>单位名称：昆明市呈贡区人民政府龙城街道办事处</v>
      </c>
      <c r="B3" s="198"/>
      <c r="D3" s="47" t="s">
        <v>1</v>
      </c>
    </row>
    <row r="4" ht="17.25" customHeight="1" spans="1:4">
      <c r="A4" s="199" t="s">
        <v>2</v>
      </c>
      <c r="B4" s="200"/>
      <c r="C4" s="199" t="s">
        <v>3</v>
      </c>
      <c r="D4" s="200"/>
    </row>
    <row r="5" ht="18.75" customHeight="1" spans="1:4">
      <c r="A5" s="199" t="s">
        <v>4</v>
      </c>
      <c r="B5" s="199" t="s">
        <v>5</v>
      </c>
      <c r="C5" s="199" t="s">
        <v>6</v>
      </c>
      <c r="D5" s="199" t="s">
        <v>5</v>
      </c>
    </row>
    <row r="6" ht="16.5" customHeight="1" spans="1:4">
      <c r="A6" s="201" t="s">
        <v>166</v>
      </c>
      <c r="B6" s="82">
        <v>41988605.72</v>
      </c>
      <c r="C6" s="201" t="s">
        <v>167</v>
      </c>
      <c r="D6" s="82">
        <f>SUM(D7:D32)</f>
        <v>42403253.72</v>
      </c>
    </row>
    <row r="7" ht="16.5" customHeight="1" spans="1:4">
      <c r="A7" s="201" t="s">
        <v>168</v>
      </c>
      <c r="B7" s="82">
        <v>41988605.72</v>
      </c>
      <c r="C7" s="201" t="s">
        <v>169</v>
      </c>
      <c r="D7" s="82">
        <f>26079098.52+15900+8000</f>
        <v>26102998.52</v>
      </c>
    </row>
    <row r="8" ht="16.5" customHeight="1" spans="1:4">
      <c r="A8" s="201" t="s">
        <v>170</v>
      </c>
      <c r="B8" s="82"/>
      <c r="C8" s="201" t="s">
        <v>171</v>
      </c>
      <c r="D8" s="82"/>
    </row>
    <row r="9" ht="16.5" customHeight="1" spans="1:4">
      <c r="A9" s="201" t="s">
        <v>172</v>
      </c>
      <c r="B9" s="82"/>
      <c r="C9" s="201" t="s">
        <v>173</v>
      </c>
      <c r="D9" s="82"/>
    </row>
    <row r="10" ht="16.5" customHeight="1" spans="1:4">
      <c r="A10" s="201" t="s">
        <v>174</v>
      </c>
      <c r="B10" s="82">
        <f>B11+B13</f>
        <v>414648</v>
      </c>
      <c r="C10" s="201" t="s">
        <v>175</v>
      </c>
      <c r="D10" s="82">
        <f>88348</f>
        <v>88348</v>
      </c>
    </row>
    <row r="11" ht="16.5" customHeight="1" spans="1:4">
      <c r="A11" s="201" t="s">
        <v>168</v>
      </c>
      <c r="B11" s="82">
        <v>151748</v>
      </c>
      <c r="C11" s="201" t="s">
        <v>176</v>
      </c>
      <c r="D11" s="82">
        <v>21300</v>
      </c>
    </row>
    <row r="12" ht="16.5" customHeight="1" spans="1:4">
      <c r="A12" s="162" t="s">
        <v>170</v>
      </c>
      <c r="B12" s="82"/>
      <c r="C12" s="25" t="s">
        <v>177</v>
      </c>
      <c r="D12" s="82"/>
    </row>
    <row r="13" ht="16.5" customHeight="1" spans="1:4">
      <c r="A13" s="162" t="s">
        <v>172</v>
      </c>
      <c r="B13" s="82">
        <f>256400+6500</f>
        <v>262900</v>
      </c>
      <c r="C13" s="25" t="s">
        <v>178</v>
      </c>
      <c r="D13" s="82">
        <f>39500</f>
        <v>39500</v>
      </c>
    </row>
    <row r="14" ht="16.5" customHeight="1" spans="1:4">
      <c r="A14" s="202"/>
      <c r="B14" s="82"/>
      <c r="C14" s="25" t="s">
        <v>179</v>
      </c>
      <c r="D14" s="82">
        <v>2255800</v>
      </c>
    </row>
    <row r="15" ht="16.5" customHeight="1" spans="1:4">
      <c r="A15" s="202"/>
      <c r="B15" s="82"/>
      <c r="C15" s="25" t="s">
        <v>180</v>
      </c>
      <c r="D15" s="82">
        <v>1378855</v>
      </c>
    </row>
    <row r="16" ht="16.5" customHeight="1" spans="1:4">
      <c r="A16" s="202"/>
      <c r="B16" s="82"/>
      <c r="C16" s="25" t="s">
        <v>181</v>
      </c>
      <c r="D16" s="82"/>
    </row>
    <row r="17" ht="16.5" customHeight="1" spans="1:4">
      <c r="A17" s="202"/>
      <c r="B17" s="82"/>
      <c r="C17" s="25" t="s">
        <v>182</v>
      </c>
      <c r="D17" s="82"/>
    </row>
    <row r="18" ht="16.5" customHeight="1" spans="1:4">
      <c r="A18" s="202"/>
      <c r="B18" s="82"/>
      <c r="C18" s="25" t="s">
        <v>183</v>
      </c>
      <c r="D18" s="82">
        <v>10900804.2</v>
      </c>
    </row>
    <row r="19" ht="16.5" customHeight="1" spans="1:4">
      <c r="A19" s="202"/>
      <c r="B19" s="82"/>
      <c r="C19" s="25" t="s">
        <v>184</v>
      </c>
      <c r="D19" s="82"/>
    </row>
    <row r="20" ht="16.5" customHeight="1" spans="1:4">
      <c r="A20" s="202"/>
      <c r="B20" s="82"/>
      <c r="C20" s="25" t="s">
        <v>185</v>
      </c>
      <c r="D20" s="82"/>
    </row>
    <row r="21" ht="16.5" customHeight="1" spans="1:4">
      <c r="A21" s="202"/>
      <c r="B21" s="82"/>
      <c r="C21" s="25" t="s">
        <v>186</v>
      </c>
      <c r="D21" s="82"/>
    </row>
    <row r="22" ht="16.5" customHeight="1" spans="1:4">
      <c r="A22" s="202"/>
      <c r="B22" s="82"/>
      <c r="C22" s="25" t="s">
        <v>187</v>
      </c>
      <c r="D22" s="82"/>
    </row>
    <row r="23" ht="16.5" customHeight="1" spans="1:4">
      <c r="A23" s="202"/>
      <c r="B23" s="82"/>
      <c r="C23" s="25" t="s">
        <v>188</v>
      </c>
      <c r="D23" s="82"/>
    </row>
    <row r="24" ht="16.5" customHeight="1" spans="1:4">
      <c r="A24" s="202"/>
      <c r="B24" s="82"/>
      <c r="C24" s="25" t="s">
        <v>189</v>
      </c>
      <c r="D24" s="82"/>
    </row>
    <row r="25" ht="16.5" customHeight="1" spans="1:4">
      <c r="A25" s="202"/>
      <c r="B25" s="82"/>
      <c r="C25" s="25" t="s">
        <v>190</v>
      </c>
      <c r="D25" s="82">
        <v>1352748</v>
      </c>
    </row>
    <row r="26" ht="16.5" customHeight="1" spans="1:4">
      <c r="A26" s="202"/>
      <c r="B26" s="82"/>
      <c r="C26" s="25" t="s">
        <v>191</v>
      </c>
      <c r="D26" s="82"/>
    </row>
    <row r="27" ht="16.5" customHeight="1" spans="1:4">
      <c r="A27" s="202"/>
      <c r="B27" s="82"/>
      <c r="C27" s="25" t="s">
        <v>192</v>
      </c>
      <c r="D27" s="82">
        <v>262900</v>
      </c>
    </row>
    <row r="28" ht="16.5" customHeight="1" spans="1:4">
      <c r="A28" s="202"/>
      <c r="B28" s="82"/>
      <c r="C28" s="25" t="s">
        <v>193</v>
      </c>
      <c r="D28" s="82"/>
    </row>
    <row r="29" ht="16.5" customHeight="1" spans="1:4">
      <c r="A29" s="202"/>
      <c r="B29" s="82"/>
      <c r="C29" s="25" t="s">
        <v>194</v>
      </c>
      <c r="D29" s="82"/>
    </row>
    <row r="30" ht="16.5" customHeight="1" spans="1:4">
      <c r="A30" s="202"/>
      <c r="B30" s="82"/>
      <c r="C30" s="25" t="s">
        <v>195</v>
      </c>
      <c r="D30" s="82"/>
    </row>
    <row r="31" ht="16.5" customHeight="1" spans="1:4">
      <c r="A31" s="202"/>
      <c r="B31" s="82"/>
      <c r="C31" s="162" t="s">
        <v>196</v>
      </c>
      <c r="D31" s="82"/>
    </row>
    <row r="32" ht="16.5" customHeight="1" spans="1:4">
      <c r="A32" s="202"/>
      <c r="B32" s="82"/>
      <c r="C32" s="162" t="s">
        <v>197</v>
      </c>
      <c r="D32" s="82"/>
    </row>
    <row r="33" ht="16.5" customHeight="1" spans="1:4">
      <c r="A33" s="202"/>
      <c r="B33" s="82"/>
      <c r="C33" s="31" t="s">
        <v>198</v>
      </c>
      <c r="D33" s="82"/>
    </row>
    <row r="34" ht="15" customHeight="1" spans="1:4">
      <c r="A34" s="203" t="s">
        <v>50</v>
      </c>
      <c r="B34" s="204">
        <f>B6+B10</f>
        <v>42403253.72</v>
      </c>
      <c r="C34" s="203" t="s">
        <v>51</v>
      </c>
      <c r="D34" s="204">
        <f>D6</f>
        <v>42403253.72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4"/>
  <sheetViews>
    <sheetView showZeros="0" topLeftCell="A27" workbookViewId="0">
      <selection activeCell="F55" sqref="F55"/>
    </sheetView>
  </sheetViews>
  <sheetFormatPr defaultColWidth="9.14166666666667" defaultRowHeight="14.25" customHeight="1" outlineLevelCol="6"/>
  <cols>
    <col min="1" max="1" width="20.1416666666667" style="173" customWidth="1"/>
    <col min="2" max="2" width="44" style="173" customWidth="1"/>
    <col min="3" max="7" width="24.1416666666667" style="173" customWidth="1"/>
    <col min="8" max="16384" width="9.14166666666667" style="173"/>
  </cols>
  <sheetData>
    <row r="1" customHeight="1" spans="4:7">
      <c r="D1" s="174"/>
      <c r="F1" s="175"/>
      <c r="G1" s="176" t="s">
        <v>199</v>
      </c>
    </row>
    <row r="2" ht="41.25" customHeight="1" spans="1:7">
      <c r="A2" s="177" t="str">
        <f>"2025"&amp;"年一般公共预算支出预算表（按功能科目分类）"</f>
        <v>2025年一般公共预算支出预算表（按功能科目分类）</v>
      </c>
      <c r="B2" s="177"/>
      <c r="C2" s="177"/>
      <c r="D2" s="177"/>
      <c r="E2" s="177"/>
      <c r="F2" s="177"/>
      <c r="G2" s="177"/>
    </row>
    <row r="3" ht="18" customHeight="1" spans="1:7">
      <c r="A3" s="178" t="str">
        <f>"单位名称："&amp;"昆明市呈贡区人民政府龙城街道办事处"</f>
        <v>单位名称：昆明市呈贡区人民政府龙城街道办事处</v>
      </c>
      <c r="F3" s="179"/>
      <c r="G3" s="176" t="s">
        <v>1</v>
      </c>
    </row>
    <row r="4" ht="20.25" customHeight="1" spans="1:7">
      <c r="A4" s="180" t="s">
        <v>200</v>
      </c>
      <c r="B4" s="181"/>
      <c r="C4" s="182" t="s">
        <v>55</v>
      </c>
      <c r="D4" s="183" t="s">
        <v>76</v>
      </c>
      <c r="E4" s="184"/>
      <c r="F4" s="185"/>
      <c r="G4" s="186" t="s">
        <v>77</v>
      </c>
    </row>
    <row r="5" ht="20.25" customHeight="1" spans="1:7">
      <c r="A5" s="187" t="s">
        <v>73</v>
      </c>
      <c r="B5" s="187" t="s">
        <v>74</v>
      </c>
      <c r="C5" s="188"/>
      <c r="D5" s="189" t="s">
        <v>57</v>
      </c>
      <c r="E5" s="189" t="s">
        <v>201</v>
      </c>
      <c r="F5" s="189" t="s">
        <v>202</v>
      </c>
      <c r="G5" s="190"/>
    </row>
    <row r="6" ht="15" customHeight="1" spans="1:7">
      <c r="A6" s="191" t="s">
        <v>83</v>
      </c>
      <c r="B6" s="191" t="s">
        <v>84</v>
      </c>
      <c r="C6" s="191" t="s">
        <v>85</v>
      </c>
      <c r="D6" s="191" t="s">
        <v>86</v>
      </c>
      <c r="E6" s="191" t="s">
        <v>87</v>
      </c>
      <c r="F6" s="191" t="s">
        <v>88</v>
      </c>
      <c r="G6" s="191" t="s">
        <v>89</v>
      </c>
    </row>
    <row r="7" ht="18" customHeight="1" spans="1:7">
      <c r="A7" s="192" t="s">
        <v>98</v>
      </c>
      <c r="B7" s="192" t="s">
        <v>99</v>
      </c>
      <c r="C7" s="193">
        <f>D7+G7</f>
        <v>26102998.52</v>
      </c>
      <c r="D7" s="193">
        <v>20397198.52</v>
      </c>
      <c r="E7" s="193">
        <v>18758565.44</v>
      </c>
      <c r="F7" s="193">
        <v>1638633.08</v>
      </c>
      <c r="G7" s="193">
        <f>G8+G10</f>
        <v>5705800</v>
      </c>
    </row>
    <row r="8" ht="18" customHeight="1" spans="1:7">
      <c r="A8" s="194">
        <v>20101</v>
      </c>
      <c r="B8" s="194" t="s">
        <v>100</v>
      </c>
      <c r="C8" s="193">
        <f>D8</f>
        <v>8000</v>
      </c>
      <c r="D8" s="193">
        <f>G8</f>
        <v>8000</v>
      </c>
      <c r="E8" s="193"/>
      <c r="F8" s="193"/>
      <c r="G8" s="193">
        <f>G9</f>
        <v>8000</v>
      </c>
    </row>
    <row r="9" ht="18" customHeight="1" spans="1:7">
      <c r="A9" s="195">
        <v>2010108</v>
      </c>
      <c r="B9" s="195" t="s">
        <v>101</v>
      </c>
      <c r="C9" s="193">
        <f>D9</f>
        <v>8000</v>
      </c>
      <c r="D9" s="193">
        <f>G9</f>
        <v>8000</v>
      </c>
      <c r="E9" s="193"/>
      <c r="F9" s="193"/>
      <c r="G9" s="193">
        <v>8000</v>
      </c>
    </row>
    <row r="10" ht="18" customHeight="1" spans="1:7">
      <c r="A10" s="194" t="s">
        <v>102</v>
      </c>
      <c r="B10" s="194" t="s">
        <v>103</v>
      </c>
      <c r="C10" s="193">
        <f>D10+G10</f>
        <v>26094998.52</v>
      </c>
      <c r="D10" s="193">
        <f>E10+F10</f>
        <v>20397198.52</v>
      </c>
      <c r="E10" s="193">
        <v>18758565.44</v>
      </c>
      <c r="F10" s="193">
        <v>1638633.08</v>
      </c>
      <c r="G10" s="193">
        <f>G13</f>
        <v>5697800</v>
      </c>
    </row>
    <row r="11" ht="18" customHeight="1" spans="1:7">
      <c r="A11" s="195" t="s">
        <v>104</v>
      </c>
      <c r="B11" s="195" t="s">
        <v>105</v>
      </c>
      <c r="C11" s="193">
        <v>12306312.64</v>
      </c>
      <c r="D11" s="193">
        <v>12306312.64</v>
      </c>
      <c r="E11" s="193">
        <v>11218221.44</v>
      </c>
      <c r="F11" s="193">
        <v>1088091.2</v>
      </c>
      <c r="G11" s="193"/>
    </row>
    <row r="12" ht="18" customHeight="1" spans="1:7">
      <c r="A12" s="195" t="s">
        <v>106</v>
      </c>
      <c r="B12" s="195" t="s">
        <v>107</v>
      </c>
      <c r="C12" s="193">
        <v>8090885.88</v>
      </c>
      <c r="D12" s="193">
        <v>8090885.88</v>
      </c>
      <c r="E12" s="193">
        <v>7540344</v>
      </c>
      <c r="F12" s="193">
        <v>550541.88</v>
      </c>
      <c r="G12" s="193"/>
    </row>
    <row r="13" ht="18" customHeight="1" spans="1:7">
      <c r="A13" s="195" t="s">
        <v>108</v>
      </c>
      <c r="B13" s="195" t="s">
        <v>109</v>
      </c>
      <c r="C13" s="193">
        <f>G13</f>
        <v>5697800</v>
      </c>
      <c r="D13" s="193"/>
      <c r="E13" s="193"/>
      <c r="F13" s="193"/>
      <c r="G13" s="193">
        <f>5681900+15900</f>
        <v>5697800</v>
      </c>
    </row>
    <row r="14" ht="18" customHeight="1" spans="1:7">
      <c r="A14" s="192">
        <v>204</v>
      </c>
      <c r="B14" s="192" t="s">
        <v>110</v>
      </c>
      <c r="C14" s="193">
        <f>G14</f>
        <v>88348</v>
      </c>
      <c r="D14" s="193"/>
      <c r="E14" s="193"/>
      <c r="F14" s="193"/>
      <c r="G14" s="193">
        <v>88348</v>
      </c>
    </row>
    <row r="15" ht="18" customHeight="1" spans="1:7">
      <c r="A15" s="194">
        <v>20499</v>
      </c>
      <c r="B15" s="194" t="s">
        <v>111</v>
      </c>
      <c r="C15" s="193">
        <f>G15</f>
        <v>88348</v>
      </c>
      <c r="D15" s="193"/>
      <c r="E15" s="193"/>
      <c r="F15" s="193"/>
      <c r="G15" s="193">
        <v>88348</v>
      </c>
    </row>
    <row r="16" ht="18" customHeight="1" spans="1:7">
      <c r="A16" s="195">
        <v>2049999</v>
      </c>
      <c r="B16" s="195" t="s">
        <v>111</v>
      </c>
      <c r="C16" s="193">
        <f>G16</f>
        <v>88348</v>
      </c>
      <c r="D16" s="193"/>
      <c r="E16" s="193"/>
      <c r="F16" s="193"/>
      <c r="G16" s="193">
        <v>88348</v>
      </c>
    </row>
    <row r="17" ht="18" customHeight="1" spans="1:7">
      <c r="A17" s="192" t="s">
        <v>112</v>
      </c>
      <c r="B17" s="192" t="s">
        <v>113</v>
      </c>
      <c r="C17" s="193">
        <v>21300</v>
      </c>
      <c r="D17" s="193">
        <v>21300</v>
      </c>
      <c r="E17" s="193"/>
      <c r="F17" s="193">
        <v>21300</v>
      </c>
      <c r="G17" s="193"/>
    </row>
    <row r="18" ht="18" customHeight="1" spans="1:7">
      <c r="A18" s="194" t="s">
        <v>114</v>
      </c>
      <c r="B18" s="194" t="s">
        <v>115</v>
      </c>
      <c r="C18" s="193">
        <v>21300</v>
      </c>
      <c r="D18" s="193">
        <v>21300</v>
      </c>
      <c r="E18" s="193"/>
      <c r="F18" s="193">
        <v>21300</v>
      </c>
      <c r="G18" s="193"/>
    </row>
    <row r="19" ht="18" customHeight="1" spans="1:7">
      <c r="A19" s="195" t="s">
        <v>116</v>
      </c>
      <c r="B19" s="195" t="s">
        <v>117</v>
      </c>
      <c r="C19" s="193">
        <v>21300</v>
      </c>
      <c r="D19" s="193">
        <v>21300</v>
      </c>
      <c r="E19" s="193"/>
      <c r="F19" s="193">
        <v>21300</v>
      </c>
      <c r="G19" s="193"/>
    </row>
    <row r="20" ht="18" customHeight="1" spans="1:7">
      <c r="A20" s="192">
        <v>207</v>
      </c>
      <c r="B20" s="192" t="s">
        <v>118</v>
      </c>
      <c r="C20" s="193">
        <v>39500</v>
      </c>
      <c r="D20" s="193"/>
      <c r="E20" s="193"/>
      <c r="F20" s="193"/>
      <c r="G20" s="193">
        <v>39500</v>
      </c>
    </row>
    <row r="21" ht="18" customHeight="1" spans="1:7">
      <c r="A21" s="194">
        <v>20701</v>
      </c>
      <c r="B21" s="194" t="s">
        <v>119</v>
      </c>
      <c r="C21" s="193">
        <v>39500</v>
      </c>
      <c r="D21" s="193"/>
      <c r="E21" s="193"/>
      <c r="F21" s="193"/>
      <c r="G21" s="193">
        <v>39500</v>
      </c>
    </row>
    <row r="22" ht="18" customHeight="1" spans="1:7">
      <c r="A22" s="195">
        <v>2070199</v>
      </c>
      <c r="B22" s="195" t="s">
        <v>120</v>
      </c>
      <c r="C22" s="193">
        <v>39500</v>
      </c>
      <c r="D22" s="193"/>
      <c r="E22" s="193"/>
      <c r="F22" s="193"/>
      <c r="G22" s="193">
        <v>39500</v>
      </c>
    </row>
    <row r="23" ht="18" customHeight="1" spans="1:7">
      <c r="A23" s="192" t="s">
        <v>121</v>
      </c>
      <c r="B23" s="192" t="s">
        <v>122</v>
      </c>
      <c r="C23" s="193">
        <v>2255800</v>
      </c>
      <c r="D23" s="193">
        <v>2255800</v>
      </c>
      <c r="E23" s="193">
        <v>2245000</v>
      </c>
      <c r="F23" s="193">
        <v>10800</v>
      </c>
      <c r="G23" s="193"/>
    </row>
    <row r="24" ht="18" customHeight="1" spans="1:7">
      <c r="A24" s="194" t="s">
        <v>123</v>
      </c>
      <c r="B24" s="194" t="s">
        <v>124</v>
      </c>
      <c r="C24" s="193">
        <v>44160</v>
      </c>
      <c r="D24" s="193">
        <v>44160</v>
      </c>
      <c r="E24" s="193">
        <v>44160</v>
      </c>
      <c r="F24" s="193"/>
      <c r="G24" s="193"/>
    </row>
    <row r="25" ht="18" customHeight="1" spans="1:7">
      <c r="A25" s="195" t="s">
        <v>125</v>
      </c>
      <c r="B25" s="195" t="s">
        <v>105</v>
      </c>
      <c r="C25" s="193">
        <v>44160</v>
      </c>
      <c r="D25" s="193">
        <v>44160</v>
      </c>
      <c r="E25" s="193">
        <v>44160</v>
      </c>
      <c r="F25" s="193"/>
      <c r="G25" s="193"/>
    </row>
    <row r="26" ht="18" customHeight="1" spans="1:7">
      <c r="A26" s="194" t="s">
        <v>126</v>
      </c>
      <c r="B26" s="194" t="s">
        <v>127</v>
      </c>
      <c r="C26" s="193">
        <v>2211640</v>
      </c>
      <c r="D26" s="193">
        <v>2211640</v>
      </c>
      <c r="E26" s="193">
        <v>2200840</v>
      </c>
      <c r="F26" s="193">
        <v>10800</v>
      </c>
      <c r="G26" s="193"/>
    </row>
    <row r="27" ht="18" customHeight="1" spans="1:7">
      <c r="A27" s="195" t="s">
        <v>128</v>
      </c>
      <c r="B27" s="195" t="s">
        <v>129</v>
      </c>
      <c r="C27" s="193">
        <v>361200</v>
      </c>
      <c r="D27" s="193">
        <v>361200</v>
      </c>
      <c r="E27" s="193">
        <v>352800</v>
      </c>
      <c r="F27" s="193">
        <v>8400</v>
      </c>
      <c r="G27" s="193"/>
    </row>
    <row r="28" ht="18" customHeight="1" spans="1:7">
      <c r="A28" s="195" t="s">
        <v>130</v>
      </c>
      <c r="B28" s="195" t="s">
        <v>131</v>
      </c>
      <c r="C28" s="193">
        <v>84000</v>
      </c>
      <c r="D28" s="193">
        <v>84000</v>
      </c>
      <c r="E28" s="193">
        <v>81600</v>
      </c>
      <c r="F28" s="193">
        <v>2400</v>
      </c>
      <c r="G28" s="193"/>
    </row>
    <row r="29" ht="18" customHeight="1" spans="1:7">
      <c r="A29" s="195" t="s">
        <v>132</v>
      </c>
      <c r="B29" s="195" t="s">
        <v>133</v>
      </c>
      <c r="C29" s="193">
        <v>1466440</v>
      </c>
      <c r="D29" s="193">
        <v>1466440</v>
      </c>
      <c r="E29" s="193">
        <v>1466440</v>
      </c>
      <c r="F29" s="193"/>
      <c r="G29" s="193"/>
    </row>
    <row r="30" ht="18" customHeight="1" spans="1:7">
      <c r="A30" s="195" t="s">
        <v>134</v>
      </c>
      <c r="B30" s="195" t="s">
        <v>135</v>
      </c>
      <c r="C30" s="193">
        <v>300000</v>
      </c>
      <c r="D30" s="193">
        <v>300000</v>
      </c>
      <c r="E30" s="193">
        <v>300000</v>
      </c>
      <c r="F30" s="193"/>
      <c r="G30" s="193"/>
    </row>
    <row r="31" ht="18" customHeight="1" spans="1:7">
      <c r="A31" s="192" t="s">
        <v>136</v>
      </c>
      <c r="B31" s="192" t="s">
        <v>137</v>
      </c>
      <c r="C31" s="193">
        <v>1378855</v>
      </c>
      <c r="D31" s="193">
        <v>1378855</v>
      </c>
      <c r="E31" s="193">
        <v>1378855</v>
      </c>
      <c r="F31" s="193"/>
      <c r="G31" s="193"/>
    </row>
    <row r="32" ht="18" customHeight="1" spans="1:7">
      <c r="A32" s="194" t="s">
        <v>138</v>
      </c>
      <c r="B32" s="194" t="s">
        <v>139</v>
      </c>
      <c r="C32" s="193">
        <v>1378855</v>
      </c>
      <c r="D32" s="193">
        <v>1378855</v>
      </c>
      <c r="E32" s="193">
        <v>1378855</v>
      </c>
      <c r="F32" s="193"/>
      <c r="G32" s="193"/>
    </row>
    <row r="33" ht="18" customHeight="1" spans="1:7">
      <c r="A33" s="195" t="s">
        <v>140</v>
      </c>
      <c r="B33" s="195" t="s">
        <v>141</v>
      </c>
      <c r="C33" s="193">
        <v>257280</v>
      </c>
      <c r="D33" s="193">
        <v>257280</v>
      </c>
      <c r="E33" s="193">
        <v>257280</v>
      </c>
      <c r="F33" s="193"/>
      <c r="G33" s="193"/>
    </row>
    <row r="34" ht="18" customHeight="1" spans="1:7">
      <c r="A34" s="195" t="s">
        <v>142</v>
      </c>
      <c r="B34" s="195" t="s">
        <v>143</v>
      </c>
      <c r="C34" s="193">
        <v>466710</v>
      </c>
      <c r="D34" s="193">
        <v>466710</v>
      </c>
      <c r="E34" s="193">
        <v>466710</v>
      </c>
      <c r="F34" s="193"/>
      <c r="G34" s="193"/>
    </row>
    <row r="35" ht="18" customHeight="1" spans="1:7">
      <c r="A35" s="195" t="s">
        <v>144</v>
      </c>
      <c r="B35" s="195" t="s">
        <v>145</v>
      </c>
      <c r="C35" s="193">
        <v>581000</v>
      </c>
      <c r="D35" s="193">
        <v>581000</v>
      </c>
      <c r="E35" s="193">
        <v>581000</v>
      </c>
      <c r="F35" s="193"/>
      <c r="G35" s="193"/>
    </row>
    <row r="36" ht="18" customHeight="1" spans="1:7">
      <c r="A36" s="195" t="s">
        <v>146</v>
      </c>
      <c r="B36" s="195" t="s">
        <v>147</v>
      </c>
      <c r="C36" s="193">
        <v>73865</v>
      </c>
      <c r="D36" s="193">
        <v>73865</v>
      </c>
      <c r="E36" s="193">
        <v>73865</v>
      </c>
      <c r="F36" s="193"/>
      <c r="G36" s="193"/>
    </row>
    <row r="37" ht="18" customHeight="1" spans="1:7">
      <c r="A37" s="192" t="s">
        <v>148</v>
      </c>
      <c r="B37" s="192" t="s">
        <v>149</v>
      </c>
      <c r="C37" s="193">
        <v>10900804.2</v>
      </c>
      <c r="D37" s="193">
        <v>10900804.2</v>
      </c>
      <c r="E37" s="193">
        <v>10900804.2</v>
      </c>
      <c r="F37" s="193"/>
      <c r="G37" s="193"/>
    </row>
    <row r="38" ht="18" customHeight="1" spans="1:7">
      <c r="A38" s="194" t="s">
        <v>150</v>
      </c>
      <c r="B38" s="194" t="s">
        <v>151</v>
      </c>
      <c r="C38" s="193">
        <v>10900804.2</v>
      </c>
      <c r="D38" s="193">
        <v>10900804.2</v>
      </c>
      <c r="E38" s="193">
        <v>10900804.2</v>
      </c>
      <c r="F38" s="193"/>
      <c r="G38" s="193"/>
    </row>
    <row r="39" ht="18" customHeight="1" spans="1:7">
      <c r="A39" s="195" t="s">
        <v>152</v>
      </c>
      <c r="B39" s="195" t="s">
        <v>153</v>
      </c>
      <c r="C39" s="193">
        <v>10900804.2</v>
      </c>
      <c r="D39" s="193">
        <v>10900804.2</v>
      </c>
      <c r="E39" s="193">
        <v>10900804.2</v>
      </c>
      <c r="F39" s="193"/>
      <c r="G39" s="193"/>
    </row>
    <row r="40" ht="18" customHeight="1" spans="1:7">
      <c r="A40" s="192" t="s">
        <v>154</v>
      </c>
      <c r="B40" s="192" t="s">
        <v>155</v>
      </c>
      <c r="C40" s="193">
        <v>1352748</v>
      </c>
      <c r="D40" s="193">
        <v>1352748</v>
      </c>
      <c r="E40" s="193">
        <v>1352748</v>
      </c>
      <c r="F40" s="193"/>
      <c r="G40" s="193"/>
    </row>
    <row r="41" ht="18" customHeight="1" spans="1:7">
      <c r="A41" s="194" t="s">
        <v>156</v>
      </c>
      <c r="B41" s="194" t="s">
        <v>157</v>
      </c>
      <c r="C41" s="193">
        <v>1352748</v>
      </c>
      <c r="D41" s="193">
        <v>1352748</v>
      </c>
      <c r="E41" s="193">
        <v>1352748</v>
      </c>
      <c r="F41" s="193"/>
      <c r="G41" s="193"/>
    </row>
    <row r="42" ht="18" customHeight="1" spans="1:7">
      <c r="A42" s="195" t="s">
        <v>158</v>
      </c>
      <c r="B42" s="195" t="s">
        <v>159</v>
      </c>
      <c r="C42" s="193">
        <v>1268508</v>
      </c>
      <c r="D42" s="193">
        <v>1268508</v>
      </c>
      <c r="E42" s="193">
        <v>1268508</v>
      </c>
      <c r="F42" s="193"/>
      <c r="G42" s="193"/>
    </row>
    <row r="43" ht="18" customHeight="1" spans="1:7">
      <c r="A43" s="195" t="s">
        <v>160</v>
      </c>
      <c r="B43" s="195" t="s">
        <v>161</v>
      </c>
      <c r="C43" s="193">
        <v>84240</v>
      </c>
      <c r="D43" s="193">
        <v>84240</v>
      </c>
      <c r="E43" s="193">
        <v>84240</v>
      </c>
      <c r="F43" s="193"/>
      <c r="G43" s="193"/>
    </row>
    <row r="44" ht="18" customHeight="1" spans="1:7">
      <c r="A44" s="196" t="s">
        <v>203</v>
      </c>
      <c r="B44" s="197" t="s">
        <v>203</v>
      </c>
      <c r="C44" s="193">
        <f>D44+G44</f>
        <v>42140353.72</v>
      </c>
      <c r="D44" s="193">
        <v>36306705.72</v>
      </c>
      <c r="E44" s="193">
        <v>34635972.64</v>
      </c>
      <c r="F44" s="193">
        <v>1670733.08</v>
      </c>
      <c r="G44" s="193">
        <f>G7+G14+G20</f>
        <v>5833648</v>
      </c>
    </row>
  </sheetData>
  <mergeCells count="6">
    <mergeCell ref="A2:G2"/>
    <mergeCell ref="A4:B4"/>
    <mergeCell ref="D4:F4"/>
    <mergeCell ref="A44:B44"/>
    <mergeCell ref="C4:C5"/>
    <mergeCell ref="G4:G5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C21" sqref="C2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4"/>
      <c r="B1" s="44"/>
      <c r="C1" s="44"/>
      <c r="D1" s="44"/>
      <c r="E1" s="43"/>
      <c r="F1" s="169" t="s">
        <v>204</v>
      </c>
    </row>
    <row r="2" ht="41.25" customHeight="1" spans="1:6">
      <c r="A2" s="170" t="str">
        <f>"2025"&amp;"年一般公共预算“三公”经费支出预算表"</f>
        <v>2025年一般公共预算“三公”经费支出预算表</v>
      </c>
      <c r="B2" s="44"/>
      <c r="C2" s="44"/>
      <c r="D2" s="44"/>
      <c r="E2" s="43"/>
      <c r="F2" s="44"/>
    </row>
    <row r="3" customHeight="1" spans="1:6">
      <c r="A3" s="113" t="str">
        <f>"单位名称："&amp;"昆明市呈贡区人民政府龙城街道办事处"</f>
        <v>单位名称：昆明市呈贡区人民政府龙城街道办事处</v>
      </c>
      <c r="B3" s="171"/>
      <c r="D3" s="44"/>
      <c r="E3" s="43"/>
      <c r="F3" s="65" t="s">
        <v>1</v>
      </c>
    </row>
    <row r="4" ht="27" customHeight="1" spans="1:6">
      <c r="A4" s="48" t="s">
        <v>205</v>
      </c>
      <c r="B4" s="48" t="s">
        <v>206</v>
      </c>
      <c r="C4" s="50" t="s">
        <v>207</v>
      </c>
      <c r="D4" s="48"/>
      <c r="E4" s="49"/>
      <c r="F4" s="48" t="s">
        <v>208</v>
      </c>
    </row>
    <row r="5" ht="28.5" customHeight="1" spans="1:6">
      <c r="A5" s="172"/>
      <c r="B5" s="52"/>
      <c r="C5" s="49" t="s">
        <v>57</v>
      </c>
      <c r="D5" s="49" t="s">
        <v>209</v>
      </c>
      <c r="E5" s="49" t="s">
        <v>210</v>
      </c>
      <c r="F5" s="51"/>
    </row>
    <row r="6" ht="17.2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7.25" customHeight="1" spans="1:6">
      <c r="A7" s="82">
        <v>91498</v>
      </c>
      <c r="B7" s="82"/>
      <c r="C7" s="82">
        <v>81498</v>
      </c>
      <c r="D7" s="82"/>
      <c r="E7" s="82">
        <v>81498</v>
      </c>
      <c r="F7" s="82">
        <v>10000</v>
      </c>
    </row>
    <row r="8" customHeight="1" spans="1:2">
      <c r="A8" s="113" t="s">
        <v>211</v>
      </c>
      <c r="B8" s="171"/>
    </row>
  </sheetData>
  <mergeCells count="7">
    <mergeCell ref="A2:F2"/>
    <mergeCell ref="A3:B3"/>
    <mergeCell ref="C4:E4"/>
    <mergeCell ref="A8:B8"/>
    <mergeCell ref="A4:A5"/>
    <mergeCell ref="B4:B5"/>
    <mergeCell ref="F4:F5"/>
  </mergeCells>
  <pageMargins left="0.67" right="0.67" top="0.72" bottom="0.72" header="0.28" footer="0.28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9"/>
  <sheetViews>
    <sheetView showZeros="0" topLeftCell="A85" workbookViewId="0">
      <selection activeCell="I102" sqref="I10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52"/>
      <c r="C1" s="158"/>
      <c r="E1" s="159"/>
      <c r="F1" s="159"/>
      <c r="G1" s="159"/>
      <c r="H1" s="159"/>
      <c r="I1" s="86"/>
      <c r="J1" s="86"/>
      <c r="K1" s="86"/>
      <c r="L1" s="86"/>
      <c r="M1" s="86"/>
      <c r="N1" s="86"/>
      <c r="R1" s="86"/>
      <c r="V1" s="158"/>
      <c r="X1" s="2" t="s">
        <v>212</v>
      </c>
    </row>
    <row r="2" ht="45.75" customHeight="1" spans="1:24">
      <c r="A2" s="70" t="str">
        <f>"2025"&amp;"年部门基本支出预算表"</f>
        <v>2025年部门基本支出预算表</v>
      </c>
      <c r="B2" s="3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3"/>
      <c r="P2" s="3"/>
      <c r="Q2" s="3"/>
      <c r="R2" s="70"/>
      <c r="S2" s="70"/>
      <c r="T2" s="70"/>
      <c r="U2" s="70"/>
      <c r="V2" s="70"/>
      <c r="W2" s="70"/>
      <c r="X2" s="70"/>
    </row>
    <row r="3" ht="18.75" customHeight="1" spans="1:24">
      <c r="A3" s="4" t="str">
        <f>"单位名称："&amp;"昆明市呈贡区人民政府龙城街道办事处"</f>
        <v>单位名称：昆明市呈贡区人民政府龙城街道办事处</v>
      </c>
      <c r="B3" s="5"/>
      <c r="C3" s="160"/>
      <c r="D3" s="160"/>
      <c r="E3" s="160"/>
      <c r="F3" s="160"/>
      <c r="G3" s="160"/>
      <c r="H3" s="160"/>
      <c r="I3" s="88"/>
      <c r="J3" s="88"/>
      <c r="K3" s="88"/>
      <c r="L3" s="88"/>
      <c r="M3" s="88"/>
      <c r="N3" s="88"/>
      <c r="O3" s="6"/>
      <c r="P3" s="6"/>
      <c r="Q3" s="6"/>
      <c r="R3" s="88"/>
      <c r="V3" s="158"/>
      <c r="X3" s="2" t="s">
        <v>1</v>
      </c>
    </row>
    <row r="4" ht="18" customHeight="1" spans="1:24">
      <c r="A4" s="8" t="s">
        <v>213</v>
      </c>
      <c r="B4" s="8" t="s">
        <v>214</v>
      </c>
      <c r="C4" s="8" t="s">
        <v>215</v>
      </c>
      <c r="D4" s="8" t="s">
        <v>216</v>
      </c>
      <c r="E4" s="8" t="s">
        <v>217</v>
      </c>
      <c r="F4" s="8" t="s">
        <v>218</v>
      </c>
      <c r="G4" s="8" t="s">
        <v>219</v>
      </c>
      <c r="H4" s="8" t="s">
        <v>220</v>
      </c>
      <c r="I4" s="163" t="s">
        <v>221</v>
      </c>
      <c r="J4" s="83" t="s">
        <v>221</v>
      </c>
      <c r="K4" s="83"/>
      <c r="L4" s="83"/>
      <c r="M4" s="83"/>
      <c r="N4" s="83"/>
      <c r="O4" s="11"/>
      <c r="P4" s="11"/>
      <c r="Q4" s="11"/>
      <c r="R4" s="104" t="s">
        <v>61</v>
      </c>
      <c r="S4" s="83" t="s">
        <v>62</v>
      </c>
      <c r="T4" s="83"/>
      <c r="U4" s="83"/>
      <c r="V4" s="83"/>
      <c r="W4" s="83"/>
      <c r="X4" s="84"/>
    </row>
    <row r="5" ht="18" customHeight="1" spans="1:24">
      <c r="A5" s="13"/>
      <c r="B5" s="30"/>
      <c r="C5" s="129"/>
      <c r="D5" s="13"/>
      <c r="E5" s="13"/>
      <c r="F5" s="13"/>
      <c r="G5" s="13"/>
      <c r="H5" s="13"/>
      <c r="I5" s="127" t="s">
        <v>222</v>
      </c>
      <c r="J5" s="163" t="s">
        <v>58</v>
      </c>
      <c r="K5" s="83"/>
      <c r="L5" s="83"/>
      <c r="M5" s="83"/>
      <c r="N5" s="84"/>
      <c r="O5" s="10" t="s">
        <v>223</v>
      </c>
      <c r="P5" s="11"/>
      <c r="Q5" s="12"/>
      <c r="R5" s="8" t="s">
        <v>61</v>
      </c>
      <c r="S5" s="163" t="s">
        <v>62</v>
      </c>
      <c r="T5" s="104" t="s">
        <v>64</v>
      </c>
      <c r="U5" s="83" t="s">
        <v>62</v>
      </c>
      <c r="V5" s="104" t="s">
        <v>66</v>
      </c>
      <c r="W5" s="104" t="s">
        <v>67</v>
      </c>
      <c r="X5" s="166" t="s">
        <v>68</v>
      </c>
    </row>
    <row r="6" ht="19.5" customHeight="1" spans="1:24">
      <c r="A6" s="30"/>
      <c r="B6" s="30"/>
      <c r="C6" s="30"/>
      <c r="D6" s="30"/>
      <c r="E6" s="30"/>
      <c r="F6" s="30"/>
      <c r="G6" s="30"/>
      <c r="H6" s="30"/>
      <c r="I6" s="30"/>
      <c r="J6" s="164" t="s">
        <v>224</v>
      </c>
      <c r="K6" s="8" t="s">
        <v>225</v>
      </c>
      <c r="L6" s="8" t="s">
        <v>226</v>
      </c>
      <c r="M6" s="8" t="s">
        <v>227</v>
      </c>
      <c r="N6" s="8" t="s">
        <v>228</v>
      </c>
      <c r="O6" s="8" t="s">
        <v>58</v>
      </c>
      <c r="P6" s="8" t="s">
        <v>59</v>
      </c>
      <c r="Q6" s="8" t="s">
        <v>60</v>
      </c>
      <c r="R6" s="30"/>
      <c r="S6" s="8" t="s">
        <v>57</v>
      </c>
      <c r="T6" s="8" t="s">
        <v>64</v>
      </c>
      <c r="U6" s="8" t="s">
        <v>229</v>
      </c>
      <c r="V6" s="8" t="s">
        <v>66</v>
      </c>
      <c r="W6" s="8" t="s">
        <v>67</v>
      </c>
      <c r="X6" s="8" t="s">
        <v>68</v>
      </c>
    </row>
    <row r="7" ht="37.5" customHeight="1" spans="1:24">
      <c r="A7" s="161"/>
      <c r="B7" s="18"/>
      <c r="C7" s="161"/>
      <c r="D7" s="161"/>
      <c r="E7" s="161"/>
      <c r="F7" s="161"/>
      <c r="G7" s="161"/>
      <c r="H7" s="161"/>
      <c r="I7" s="161"/>
      <c r="J7" s="165" t="s">
        <v>57</v>
      </c>
      <c r="K7" s="16" t="s">
        <v>230</v>
      </c>
      <c r="L7" s="16" t="s">
        <v>226</v>
      </c>
      <c r="M7" s="16" t="s">
        <v>227</v>
      </c>
      <c r="N7" s="16" t="s">
        <v>228</v>
      </c>
      <c r="O7" s="16" t="s">
        <v>226</v>
      </c>
      <c r="P7" s="16" t="s">
        <v>227</v>
      </c>
      <c r="Q7" s="16" t="s">
        <v>228</v>
      </c>
      <c r="R7" s="16" t="s">
        <v>61</v>
      </c>
      <c r="S7" s="16" t="s">
        <v>57</v>
      </c>
      <c r="T7" s="16" t="s">
        <v>64</v>
      </c>
      <c r="U7" s="16" t="s">
        <v>229</v>
      </c>
      <c r="V7" s="16" t="s">
        <v>66</v>
      </c>
      <c r="W7" s="16" t="s">
        <v>67</v>
      </c>
      <c r="X7" s="16" t="s">
        <v>68</v>
      </c>
    </row>
    <row r="8" customHeight="1" spans="1:24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</row>
    <row r="9" ht="20.25" customHeight="1" spans="1:24">
      <c r="A9" s="162" t="s">
        <v>70</v>
      </c>
      <c r="B9" s="162" t="s">
        <v>70</v>
      </c>
      <c r="C9" s="162" t="s">
        <v>231</v>
      </c>
      <c r="D9" s="162" t="s">
        <v>232</v>
      </c>
      <c r="E9" s="162" t="s">
        <v>104</v>
      </c>
      <c r="F9" s="162" t="s">
        <v>105</v>
      </c>
      <c r="G9" s="162" t="s">
        <v>233</v>
      </c>
      <c r="H9" s="162" t="s">
        <v>234</v>
      </c>
      <c r="I9" s="82">
        <v>1017312</v>
      </c>
      <c r="J9" s="82">
        <v>1017312</v>
      </c>
      <c r="K9" s="82"/>
      <c r="L9" s="82"/>
      <c r="M9" s="82">
        <v>1017312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ht="20.25" customHeight="1" spans="1:24">
      <c r="A10" s="162" t="s">
        <v>70</v>
      </c>
      <c r="B10" s="162" t="s">
        <v>70</v>
      </c>
      <c r="C10" s="162" t="s">
        <v>231</v>
      </c>
      <c r="D10" s="162" t="s">
        <v>232</v>
      </c>
      <c r="E10" s="162" t="s">
        <v>104</v>
      </c>
      <c r="F10" s="162" t="s">
        <v>105</v>
      </c>
      <c r="G10" s="162" t="s">
        <v>235</v>
      </c>
      <c r="H10" s="162" t="s">
        <v>236</v>
      </c>
      <c r="I10" s="82">
        <v>144000</v>
      </c>
      <c r="J10" s="82">
        <v>144000</v>
      </c>
      <c r="K10" s="23"/>
      <c r="L10" s="23"/>
      <c r="M10" s="82">
        <v>144000</v>
      </c>
      <c r="N10" s="23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20.25" customHeight="1" spans="1:24">
      <c r="A11" s="162" t="s">
        <v>70</v>
      </c>
      <c r="B11" s="162" t="s">
        <v>70</v>
      </c>
      <c r="C11" s="162" t="s">
        <v>231</v>
      </c>
      <c r="D11" s="162" t="s">
        <v>232</v>
      </c>
      <c r="E11" s="162" t="s">
        <v>104</v>
      </c>
      <c r="F11" s="162" t="s">
        <v>105</v>
      </c>
      <c r="G11" s="162" t="s">
        <v>235</v>
      </c>
      <c r="H11" s="162" t="s">
        <v>236</v>
      </c>
      <c r="I11" s="82">
        <v>1499148</v>
      </c>
      <c r="J11" s="82">
        <v>1499148</v>
      </c>
      <c r="K11" s="23"/>
      <c r="L11" s="23"/>
      <c r="M11" s="82">
        <v>1499148</v>
      </c>
      <c r="N11" s="23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20.25" customHeight="1" spans="1:24">
      <c r="A12" s="162" t="s">
        <v>70</v>
      </c>
      <c r="B12" s="162" t="s">
        <v>70</v>
      </c>
      <c r="C12" s="162" t="s">
        <v>231</v>
      </c>
      <c r="D12" s="162" t="s">
        <v>232</v>
      </c>
      <c r="E12" s="162" t="s">
        <v>104</v>
      </c>
      <c r="F12" s="162" t="s">
        <v>105</v>
      </c>
      <c r="G12" s="162" t="s">
        <v>237</v>
      </c>
      <c r="H12" s="162" t="s">
        <v>238</v>
      </c>
      <c r="I12" s="82">
        <v>96000</v>
      </c>
      <c r="J12" s="82">
        <v>96000</v>
      </c>
      <c r="K12" s="23"/>
      <c r="L12" s="23"/>
      <c r="M12" s="82">
        <v>96000</v>
      </c>
      <c r="N12" s="23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20.25" customHeight="1" spans="1:24">
      <c r="A13" s="162" t="s">
        <v>70</v>
      </c>
      <c r="B13" s="162" t="s">
        <v>70</v>
      </c>
      <c r="C13" s="162" t="s">
        <v>239</v>
      </c>
      <c r="D13" s="162" t="s">
        <v>240</v>
      </c>
      <c r="E13" s="162" t="s">
        <v>106</v>
      </c>
      <c r="F13" s="162" t="s">
        <v>107</v>
      </c>
      <c r="G13" s="162" t="s">
        <v>233</v>
      </c>
      <c r="H13" s="162" t="s">
        <v>234</v>
      </c>
      <c r="I13" s="82">
        <v>2123088</v>
      </c>
      <c r="J13" s="82">
        <v>2123088</v>
      </c>
      <c r="K13" s="23"/>
      <c r="L13" s="23"/>
      <c r="M13" s="82">
        <v>2123088</v>
      </c>
      <c r="N13" s="23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20.25" customHeight="1" spans="1:24">
      <c r="A14" s="162" t="s">
        <v>70</v>
      </c>
      <c r="B14" s="162" t="s">
        <v>70</v>
      </c>
      <c r="C14" s="162" t="s">
        <v>239</v>
      </c>
      <c r="D14" s="162" t="s">
        <v>240</v>
      </c>
      <c r="E14" s="162" t="s">
        <v>106</v>
      </c>
      <c r="F14" s="162" t="s">
        <v>107</v>
      </c>
      <c r="G14" s="162" t="s">
        <v>235</v>
      </c>
      <c r="H14" s="162" t="s">
        <v>236</v>
      </c>
      <c r="I14" s="82">
        <v>156</v>
      </c>
      <c r="J14" s="82">
        <v>156</v>
      </c>
      <c r="K14" s="23"/>
      <c r="L14" s="23"/>
      <c r="M14" s="82">
        <v>156</v>
      </c>
      <c r="N14" s="23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20.25" customHeight="1" spans="1:24">
      <c r="A15" s="162" t="s">
        <v>70</v>
      </c>
      <c r="B15" s="162" t="s">
        <v>70</v>
      </c>
      <c r="C15" s="162" t="s">
        <v>239</v>
      </c>
      <c r="D15" s="162" t="s">
        <v>240</v>
      </c>
      <c r="E15" s="162" t="s">
        <v>106</v>
      </c>
      <c r="F15" s="162" t="s">
        <v>107</v>
      </c>
      <c r="G15" s="162" t="s">
        <v>235</v>
      </c>
      <c r="H15" s="162" t="s">
        <v>236</v>
      </c>
      <c r="I15" s="82">
        <v>282000</v>
      </c>
      <c r="J15" s="82">
        <v>282000</v>
      </c>
      <c r="K15" s="23"/>
      <c r="L15" s="23"/>
      <c r="M15" s="82">
        <v>282000</v>
      </c>
      <c r="N15" s="23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20.25" customHeight="1" spans="1:24">
      <c r="A16" s="162" t="s">
        <v>70</v>
      </c>
      <c r="B16" s="162" t="s">
        <v>70</v>
      </c>
      <c r="C16" s="162" t="s">
        <v>239</v>
      </c>
      <c r="D16" s="162" t="s">
        <v>240</v>
      </c>
      <c r="E16" s="162" t="s">
        <v>106</v>
      </c>
      <c r="F16" s="162" t="s">
        <v>107</v>
      </c>
      <c r="G16" s="162" t="s">
        <v>237</v>
      </c>
      <c r="H16" s="162" t="s">
        <v>238</v>
      </c>
      <c r="I16" s="82">
        <v>188000</v>
      </c>
      <c r="J16" s="82">
        <v>188000</v>
      </c>
      <c r="K16" s="23"/>
      <c r="L16" s="23"/>
      <c r="M16" s="82">
        <v>188000</v>
      </c>
      <c r="N16" s="23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20.25" customHeight="1" spans="1:24">
      <c r="A17" s="162" t="s">
        <v>70</v>
      </c>
      <c r="B17" s="162" t="s">
        <v>70</v>
      </c>
      <c r="C17" s="162" t="s">
        <v>239</v>
      </c>
      <c r="D17" s="162" t="s">
        <v>240</v>
      </c>
      <c r="E17" s="162" t="s">
        <v>106</v>
      </c>
      <c r="F17" s="162" t="s">
        <v>107</v>
      </c>
      <c r="G17" s="162" t="s">
        <v>241</v>
      </c>
      <c r="H17" s="162" t="s">
        <v>242</v>
      </c>
      <c r="I17" s="82">
        <v>1323540</v>
      </c>
      <c r="J17" s="82">
        <v>1323540</v>
      </c>
      <c r="K17" s="23"/>
      <c r="L17" s="23"/>
      <c r="M17" s="82">
        <v>1323540</v>
      </c>
      <c r="N17" s="23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20.25" customHeight="1" spans="1:24">
      <c r="A18" s="162" t="s">
        <v>70</v>
      </c>
      <c r="B18" s="162" t="s">
        <v>70</v>
      </c>
      <c r="C18" s="162" t="s">
        <v>239</v>
      </c>
      <c r="D18" s="162" t="s">
        <v>240</v>
      </c>
      <c r="E18" s="162" t="s">
        <v>106</v>
      </c>
      <c r="F18" s="162" t="s">
        <v>107</v>
      </c>
      <c r="G18" s="162" t="s">
        <v>241</v>
      </c>
      <c r="H18" s="162" t="s">
        <v>242</v>
      </c>
      <c r="I18" s="82">
        <v>1795260</v>
      </c>
      <c r="J18" s="82">
        <v>1795260</v>
      </c>
      <c r="K18" s="23"/>
      <c r="L18" s="23"/>
      <c r="M18" s="82">
        <v>1795260</v>
      </c>
      <c r="N18" s="23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20.25" customHeight="1" spans="1:24">
      <c r="A19" s="162" t="s">
        <v>70</v>
      </c>
      <c r="B19" s="162" t="s">
        <v>70</v>
      </c>
      <c r="C19" s="162" t="s">
        <v>243</v>
      </c>
      <c r="D19" s="162" t="s">
        <v>244</v>
      </c>
      <c r="E19" s="162" t="s">
        <v>132</v>
      </c>
      <c r="F19" s="162" t="s">
        <v>133</v>
      </c>
      <c r="G19" s="162" t="s">
        <v>245</v>
      </c>
      <c r="H19" s="162" t="s">
        <v>246</v>
      </c>
      <c r="I19" s="82">
        <v>945640</v>
      </c>
      <c r="J19" s="82">
        <v>945640</v>
      </c>
      <c r="K19" s="23"/>
      <c r="L19" s="23"/>
      <c r="M19" s="82">
        <v>945640</v>
      </c>
      <c r="N19" s="23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20.25" customHeight="1" spans="1:24">
      <c r="A20" s="162" t="s">
        <v>70</v>
      </c>
      <c r="B20" s="162" t="s">
        <v>70</v>
      </c>
      <c r="C20" s="162" t="s">
        <v>243</v>
      </c>
      <c r="D20" s="162" t="s">
        <v>244</v>
      </c>
      <c r="E20" s="162" t="s">
        <v>132</v>
      </c>
      <c r="F20" s="162" t="s">
        <v>133</v>
      </c>
      <c r="G20" s="162" t="s">
        <v>245</v>
      </c>
      <c r="H20" s="162" t="s">
        <v>246</v>
      </c>
      <c r="I20" s="82">
        <v>520800</v>
      </c>
      <c r="J20" s="82">
        <v>520800</v>
      </c>
      <c r="K20" s="23"/>
      <c r="L20" s="23"/>
      <c r="M20" s="82">
        <v>520800</v>
      </c>
      <c r="N20" s="23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20.25" customHeight="1" spans="1:24">
      <c r="A21" s="162" t="s">
        <v>70</v>
      </c>
      <c r="B21" s="162" t="s">
        <v>70</v>
      </c>
      <c r="C21" s="162" t="s">
        <v>243</v>
      </c>
      <c r="D21" s="162" t="s">
        <v>244</v>
      </c>
      <c r="E21" s="162" t="s">
        <v>134</v>
      </c>
      <c r="F21" s="162" t="s">
        <v>135</v>
      </c>
      <c r="G21" s="162" t="s">
        <v>247</v>
      </c>
      <c r="H21" s="162" t="s">
        <v>248</v>
      </c>
      <c r="I21" s="82">
        <v>300000</v>
      </c>
      <c r="J21" s="82">
        <v>300000</v>
      </c>
      <c r="K21" s="23"/>
      <c r="L21" s="23"/>
      <c r="M21" s="82">
        <v>300000</v>
      </c>
      <c r="N21" s="23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20.25" customHeight="1" spans="1:24">
      <c r="A22" s="162" t="s">
        <v>70</v>
      </c>
      <c r="B22" s="162" t="s">
        <v>70</v>
      </c>
      <c r="C22" s="162" t="s">
        <v>243</v>
      </c>
      <c r="D22" s="162" t="s">
        <v>244</v>
      </c>
      <c r="E22" s="162" t="s">
        <v>140</v>
      </c>
      <c r="F22" s="162" t="s">
        <v>141</v>
      </c>
      <c r="G22" s="162" t="s">
        <v>249</v>
      </c>
      <c r="H22" s="162" t="s">
        <v>250</v>
      </c>
      <c r="I22" s="82">
        <v>257280</v>
      </c>
      <c r="J22" s="82">
        <v>257280</v>
      </c>
      <c r="K22" s="23"/>
      <c r="L22" s="23"/>
      <c r="M22" s="82">
        <v>257280</v>
      </c>
      <c r="N22" s="23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20.25" customHeight="1" spans="1:24">
      <c r="A23" s="162" t="s">
        <v>70</v>
      </c>
      <c r="B23" s="162" t="s">
        <v>70</v>
      </c>
      <c r="C23" s="162" t="s">
        <v>243</v>
      </c>
      <c r="D23" s="162" t="s">
        <v>244</v>
      </c>
      <c r="E23" s="162" t="s">
        <v>142</v>
      </c>
      <c r="F23" s="162" t="s">
        <v>143</v>
      </c>
      <c r="G23" s="162" t="s">
        <v>249</v>
      </c>
      <c r="H23" s="162" t="s">
        <v>250</v>
      </c>
      <c r="I23" s="82">
        <v>466710</v>
      </c>
      <c r="J23" s="82">
        <v>466710</v>
      </c>
      <c r="K23" s="23"/>
      <c r="L23" s="23"/>
      <c r="M23" s="82">
        <v>466710</v>
      </c>
      <c r="N23" s="23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20.25" customHeight="1" spans="1:24">
      <c r="A24" s="162" t="s">
        <v>70</v>
      </c>
      <c r="B24" s="162" t="s">
        <v>70</v>
      </c>
      <c r="C24" s="162" t="s">
        <v>243</v>
      </c>
      <c r="D24" s="162" t="s">
        <v>244</v>
      </c>
      <c r="E24" s="162" t="s">
        <v>144</v>
      </c>
      <c r="F24" s="162" t="s">
        <v>145</v>
      </c>
      <c r="G24" s="162" t="s">
        <v>251</v>
      </c>
      <c r="H24" s="162" t="s">
        <v>252</v>
      </c>
      <c r="I24" s="82">
        <v>326400</v>
      </c>
      <c r="J24" s="82">
        <v>326400</v>
      </c>
      <c r="K24" s="23"/>
      <c r="L24" s="23"/>
      <c r="M24" s="82">
        <v>326400</v>
      </c>
      <c r="N24" s="23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20.25" customHeight="1" spans="1:24">
      <c r="A25" s="162" t="s">
        <v>70</v>
      </c>
      <c r="B25" s="162" t="s">
        <v>70</v>
      </c>
      <c r="C25" s="162" t="s">
        <v>243</v>
      </c>
      <c r="D25" s="162" t="s">
        <v>244</v>
      </c>
      <c r="E25" s="162" t="s">
        <v>144</v>
      </c>
      <c r="F25" s="162" t="s">
        <v>145</v>
      </c>
      <c r="G25" s="162" t="s">
        <v>251</v>
      </c>
      <c r="H25" s="162" t="s">
        <v>252</v>
      </c>
      <c r="I25" s="82">
        <v>254600</v>
      </c>
      <c r="J25" s="82">
        <v>254600</v>
      </c>
      <c r="K25" s="23"/>
      <c r="L25" s="23"/>
      <c r="M25" s="82">
        <v>254600</v>
      </c>
      <c r="N25" s="23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20.25" customHeight="1" spans="1:24">
      <c r="A26" s="162" t="s">
        <v>70</v>
      </c>
      <c r="B26" s="162" t="s">
        <v>70</v>
      </c>
      <c r="C26" s="162" t="s">
        <v>243</v>
      </c>
      <c r="D26" s="162" t="s">
        <v>244</v>
      </c>
      <c r="E26" s="162" t="s">
        <v>104</v>
      </c>
      <c r="F26" s="162" t="s">
        <v>105</v>
      </c>
      <c r="G26" s="162" t="s">
        <v>253</v>
      </c>
      <c r="H26" s="162" t="s">
        <v>254</v>
      </c>
      <c r="I26" s="82">
        <v>3600</v>
      </c>
      <c r="J26" s="82">
        <v>3600</v>
      </c>
      <c r="K26" s="23"/>
      <c r="L26" s="23"/>
      <c r="M26" s="82">
        <v>3600</v>
      </c>
      <c r="N26" s="23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20.25" customHeight="1" spans="1:24">
      <c r="A27" s="162" t="s">
        <v>70</v>
      </c>
      <c r="B27" s="162" t="s">
        <v>70</v>
      </c>
      <c r="C27" s="162" t="s">
        <v>243</v>
      </c>
      <c r="D27" s="162" t="s">
        <v>244</v>
      </c>
      <c r="E27" s="162" t="s">
        <v>106</v>
      </c>
      <c r="F27" s="162" t="s">
        <v>107</v>
      </c>
      <c r="G27" s="162" t="s">
        <v>253</v>
      </c>
      <c r="H27" s="162" t="s">
        <v>254</v>
      </c>
      <c r="I27" s="82">
        <v>42300</v>
      </c>
      <c r="J27" s="82">
        <v>42300</v>
      </c>
      <c r="K27" s="23"/>
      <c r="L27" s="23"/>
      <c r="M27" s="82">
        <v>42300</v>
      </c>
      <c r="N27" s="23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ht="20.25" customHeight="1" spans="1:24">
      <c r="A28" s="162" t="s">
        <v>70</v>
      </c>
      <c r="B28" s="162" t="s">
        <v>70</v>
      </c>
      <c r="C28" s="162" t="s">
        <v>243</v>
      </c>
      <c r="D28" s="162" t="s">
        <v>244</v>
      </c>
      <c r="E28" s="162" t="s">
        <v>146</v>
      </c>
      <c r="F28" s="162" t="s">
        <v>147</v>
      </c>
      <c r="G28" s="162" t="s">
        <v>253</v>
      </c>
      <c r="H28" s="162" t="s">
        <v>254</v>
      </c>
      <c r="I28" s="82">
        <v>26367</v>
      </c>
      <c r="J28" s="82">
        <v>26367</v>
      </c>
      <c r="K28" s="23"/>
      <c r="L28" s="23"/>
      <c r="M28" s="82">
        <v>26367</v>
      </c>
      <c r="N28" s="23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ht="20.25" customHeight="1" spans="1:24">
      <c r="A29" s="162" t="s">
        <v>70</v>
      </c>
      <c r="B29" s="162" t="s">
        <v>70</v>
      </c>
      <c r="C29" s="162" t="s">
        <v>243</v>
      </c>
      <c r="D29" s="162" t="s">
        <v>244</v>
      </c>
      <c r="E29" s="162" t="s">
        <v>146</v>
      </c>
      <c r="F29" s="162" t="s">
        <v>147</v>
      </c>
      <c r="G29" s="162" t="s">
        <v>253</v>
      </c>
      <c r="H29" s="162" t="s">
        <v>254</v>
      </c>
      <c r="I29" s="82">
        <v>19646</v>
      </c>
      <c r="J29" s="82">
        <v>19646</v>
      </c>
      <c r="K29" s="23"/>
      <c r="L29" s="23"/>
      <c r="M29" s="82">
        <v>19646</v>
      </c>
      <c r="N29" s="23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ht="20.25" customHeight="1" spans="1:24">
      <c r="A30" s="162" t="s">
        <v>70</v>
      </c>
      <c r="B30" s="162" t="s">
        <v>70</v>
      </c>
      <c r="C30" s="162" t="s">
        <v>243</v>
      </c>
      <c r="D30" s="162" t="s">
        <v>244</v>
      </c>
      <c r="E30" s="162" t="s">
        <v>146</v>
      </c>
      <c r="F30" s="162" t="s">
        <v>147</v>
      </c>
      <c r="G30" s="162" t="s">
        <v>253</v>
      </c>
      <c r="H30" s="162" t="s">
        <v>254</v>
      </c>
      <c r="I30" s="82">
        <v>5856</v>
      </c>
      <c r="J30" s="82">
        <v>5856</v>
      </c>
      <c r="K30" s="23"/>
      <c r="L30" s="23"/>
      <c r="M30" s="82">
        <v>5856</v>
      </c>
      <c r="N30" s="23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ht="20.25" customHeight="1" spans="1:24">
      <c r="A31" s="162" t="s">
        <v>70</v>
      </c>
      <c r="B31" s="162" t="s">
        <v>70</v>
      </c>
      <c r="C31" s="162" t="s">
        <v>243</v>
      </c>
      <c r="D31" s="162" t="s">
        <v>244</v>
      </c>
      <c r="E31" s="162" t="s">
        <v>146</v>
      </c>
      <c r="F31" s="162" t="s">
        <v>147</v>
      </c>
      <c r="G31" s="162" t="s">
        <v>253</v>
      </c>
      <c r="H31" s="162" t="s">
        <v>254</v>
      </c>
      <c r="I31" s="82">
        <v>21996</v>
      </c>
      <c r="J31" s="82">
        <v>21996</v>
      </c>
      <c r="K31" s="23"/>
      <c r="L31" s="23"/>
      <c r="M31" s="82">
        <v>21996</v>
      </c>
      <c r="N31" s="23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ht="20.25" customHeight="1" spans="1:24">
      <c r="A32" s="162" t="s">
        <v>70</v>
      </c>
      <c r="B32" s="162" t="s">
        <v>70</v>
      </c>
      <c r="C32" s="162" t="s">
        <v>255</v>
      </c>
      <c r="D32" s="162" t="s">
        <v>159</v>
      </c>
      <c r="E32" s="162" t="s">
        <v>158</v>
      </c>
      <c r="F32" s="162" t="s">
        <v>159</v>
      </c>
      <c r="G32" s="162" t="s">
        <v>256</v>
      </c>
      <c r="H32" s="162" t="s">
        <v>159</v>
      </c>
      <c r="I32" s="82">
        <v>1268508</v>
      </c>
      <c r="J32" s="82">
        <v>1268508</v>
      </c>
      <c r="K32" s="23"/>
      <c r="L32" s="23"/>
      <c r="M32" s="82">
        <v>1268508</v>
      </c>
      <c r="N32" s="23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ht="20.25" customHeight="1" spans="1:24">
      <c r="A33" s="162" t="s">
        <v>70</v>
      </c>
      <c r="B33" s="162" t="s">
        <v>70</v>
      </c>
      <c r="C33" s="162" t="s">
        <v>257</v>
      </c>
      <c r="D33" s="162" t="s">
        <v>258</v>
      </c>
      <c r="E33" s="162" t="s">
        <v>104</v>
      </c>
      <c r="F33" s="162" t="s">
        <v>105</v>
      </c>
      <c r="G33" s="162" t="s">
        <v>259</v>
      </c>
      <c r="H33" s="162" t="s">
        <v>258</v>
      </c>
      <c r="I33" s="82">
        <v>81498</v>
      </c>
      <c r="J33" s="82">
        <v>81498</v>
      </c>
      <c r="K33" s="23"/>
      <c r="L33" s="23"/>
      <c r="M33" s="82">
        <v>81498</v>
      </c>
      <c r="N33" s="23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ht="20.25" customHeight="1" spans="1:24">
      <c r="A34" s="162" t="s">
        <v>70</v>
      </c>
      <c r="B34" s="162" t="s">
        <v>70</v>
      </c>
      <c r="C34" s="162" t="s">
        <v>260</v>
      </c>
      <c r="D34" s="162" t="s">
        <v>261</v>
      </c>
      <c r="E34" s="162" t="s">
        <v>104</v>
      </c>
      <c r="F34" s="162" t="s">
        <v>105</v>
      </c>
      <c r="G34" s="162" t="s">
        <v>262</v>
      </c>
      <c r="H34" s="162" t="s">
        <v>263</v>
      </c>
      <c r="I34" s="82">
        <v>222000</v>
      </c>
      <c r="J34" s="82">
        <v>222000</v>
      </c>
      <c r="K34" s="23"/>
      <c r="L34" s="23"/>
      <c r="M34" s="82">
        <v>222000</v>
      </c>
      <c r="N34" s="23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ht="20.25" customHeight="1" spans="1:24">
      <c r="A35" s="162" t="s">
        <v>70</v>
      </c>
      <c r="B35" s="162" t="s">
        <v>70</v>
      </c>
      <c r="C35" s="162" t="s">
        <v>264</v>
      </c>
      <c r="D35" s="162" t="s">
        <v>265</v>
      </c>
      <c r="E35" s="162" t="s">
        <v>104</v>
      </c>
      <c r="F35" s="162" t="s">
        <v>105</v>
      </c>
      <c r="G35" s="162" t="s">
        <v>266</v>
      </c>
      <c r="H35" s="162" t="s">
        <v>265</v>
      </c>
      <c r="I35" s="82">
        <v>61969.2</v>
      </c>
      <c r="J35" s="82">
        <v>61969.2</v>
      </c>
      <c r="K35" s="23"/>
      <c r="L35" s="23"/>
      <c r="M35" s="82">
        <v>61969.2</v>
      </c>
      <c r="N35" s="23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ht="20.25" customHeight="1" spans="1:24">
      <c r="A36" s="162" t="s">
        <v>70</v>
      </c>
      <c r="B36" s="162" t="s">
        <v>70</v>
      </c>
      <c r="C36" s="162" t="s">
        <v>264</v>
      </c>
      <c r="D36" s="162" t="s">
        <v>265</v>
      </c>
      <c r="E36" s="162" t="s">
        <v>104</v>
      </c>
      <c r="F36" s="162" t="s">
        <v>105</v>
      </c>
      <c r="G36" s="162" t="s">
        <v>266</v>
      </c>
      <c r="H36" s="162" t="s">
        <v>265</v>
      </c>
      <c r="I36" s="82">
        <v>88992</v>
      </c>
      <c r="J36" s="82">
        <v>88992</v>
      </c>
      <c r="K36" s="23"/>
      <c r="L36" s="23"/>
      <c r="M36" s="82">
        <v>88992</v>
      </c>
      <c r="N36" s="23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ht="20.25" customHeight="1" spans="1:24">
      <c r="A37" s="162" t="s">
        <v>70</v>
      </c>
      <c r="B37" s="162" t="s">
        <v>70</v>
      </c>
      <c r="C37" s="162" t="s">
        <v>264</v>
      </c>
      <c r="D37" s="162" t="s">
        <v>265</v>
      </c>
      <c r="E37" s="162" t="s">
        <v>106</v>
      </c>
      <c r="F37" s="162" t="s">
        <v>107</v>
      </c>
      <c r="G37" s="162" t="s">
        <v>266</v>
      </c>
      <c r="H37" s="162" t="s">
        <v>265</v>
      </c>
      <c r="I37" s="82">
        <v>104840.88</v>
      </c>
      <c r="J37" s="82">
        <v>104840.88</v>
      </c>
      <c r="K37" s="23"/>
      <c r="L37" s="23"/>
      <c r="M37" s="82">
        <v>104840.88</v>
      </c>
      <c r="N37" s="23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ht="20.25" customHeight="1" spans="1:24">
      <c r="A38" s="162" t="s">
        <v>70</v>
      </c>
      <c r="B38" s="162" t="s">
        <v>70</v>
      </c>
      <c r="C38" s="162" t="s">
        <v>267</v>
      </c>
      <c r="D38" s="162" t="s">
        <v>268</v>
      </c>
      <c r="E38" s="162" t="s">
        <v>104</v>
      </c>
      <c r="F38" s="162" t="s">
        <v>105</v>
      </c>
      <c r="G38" s="162" t="s">
        <v>269</v>
      </c>
      <c r="H38" s="162" t="s">
        <v>270</v>
      </c>
      <c r="I38" s="82">
        <v>58376</v>
      </c>
      <c r="J38" s="82">
        <v>58376</v>
      </c>
      <c r="K38" s="23"/>
      <c r="L38" s="23"/>
      <c r="M38" s="82">
        <v>58376</v>
      </c>
      <c r="N38" s="23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ht="20.25" customHeight="1" spans="1:24">
      <c r="A39" s="162" t="s">
        <v>70</v>
      </c>
      <c r="B39" s="162" t="s">
        <v>70</v>
      </c>
      <c r="C39" s="162" t="s">
        <v>267</v>
      </c>
      <c r="D39" s="162" t="s">
        <v>268</v>
      </c>
      <c r="E39" s="162" t="s">
        <v>106</v>
      </c>
      <c r="F39" s="162" t="s">
        <v>107</v>
      </c>
      <c r="G39" s="162" t="s">
        <v>269</v>
      </c>
      <c r="H39" s="162" t="s">
        <v>270</v>
      </c>
      <c r="I39" s="82">
        <v>133903</v>
      </c>
      <c r="J39" s="82">
        <v>133903</v>
      </c>
      <c r="K39" s="23"/>
      <c r="L39" s="23"/>
      <c r="M39" s="82">
        <v>133903</v>
      </c>
      <c r="N39" s="23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ht="20.25" customHeight="1" spans="1:24">
      <c r="A40" s="162" t="s">
        <v>70</v>
      </c>
      <c r="B40" s="162" t="s">
        <v>70</v>
      </c>
      <c r="C40" s="162" t="s">
        <v>267</v>
      </c>
      <c r="D40" s="162" t="s">
        <v>268</v>
      </c>
      <c r="E40" s="162" t="s">
        <v>128</v>
      </c>
      <c r="F40" s="162" t="s">
        <v>129</v>
      </c>
      <c r="G40" s="162" t="s">
        <v>269</v>
      </c>
      <c r="H40" s="162" t="s">
        <v>270</v>
      </c>
      <c r="I40" s="82">
        <v>8400</v>
      </c>
      <c r="J40" s="82">
        <v>8400</v>
      </c>
      <c r="K40" s="23"/>
      <c r="L40" s="23"/>
      <c r="M40" s="82">
        <v>8400</v>
      </c>
      <c r="N40" s="23"/>
      <c r="O40" s="82"/>
      <c r="P40" s="82"/>
      <c r="Q40" s="82"/>
      <c r="R40" s="82"/>
      <c r="S40" s="82"/>
      <c r="T40" s="82"/>
      <c r="U40" s="82"/>
      <c r="V40" s="82"/>
      <c r="W40" s="82"/>
      <c r="X40" s="82"/>
    </row>
    <row r="41" ht="20.25" customHeight="1" spans="1:24">
      <c r="A41" s="162" t="s">
        <v>70</v>
      </c>
      <c r="B41" s="162" t="s">
        <v>70</v>
      </c>
      <c r="C41" s="162" t="s">
        <v>267</v>
      </c>
      <c r="D41" s="162" t="s">
        <v>268</v>
      </c>
      <c r="E41" s="162" t="s">
        <v>130</v>
      </c>
      <c r="F41" s="162" t="s">
        <v>131</v>
      </c>
      <c r="G41" s="162" t="s">
        <v>269</v>
      </c>
      <c r="H41" s="162" t="s">
        <v>270</v>
      </c>
      <c r="I41" s="82">
        <v>2400</v>
      </c>
      <c r="J41" s="82">
        <v>2400</v>
      </c>
      <c r="K41" s="23"/>
      <c r="L41" s="23"/>
      <c r="M41" s="82">
        <v>2400</v>
      </c>
      <c r="N41" s="23"/>
      <c r="O41" s="82"/>
      <c r="P41" s="82"/>
      <c r="Q41" s="82"/>
      <c r="R41" s="82"/>
      <c r="S41" s="82"/>
      <c r="T41" s="82"/>
      <c r="U41" s="82"/>
      <c r="V41" s="82"/>
      <c r="W41" s="82"/>
      <c r="X41" s="82"/>
    </row>
    <row r="42" ht="20.25" customHeight="1" spans="1:24">
      <c r="A42" s="162" t="s">
        <v>70</v>
      </c>
      <c r="B42" s="162" t="s">
        <v>70</v>
      </c>
      <c r="C42" s="162" t="s">
        <v>267</v>
      </c>
      <c r="D42" s="162" t="s">
        <v>268</v>
      </c>
      <c r="E42" s="162" t="s">
        <v>104</v>
      </c>
      <c r="F42" s="162" t="s">
        <v>105</v>
      </c>
      <c r="G42" s="162" t="s">
        <v>271</v>
      </c>
      <c r="H42" s="162" t="s">
        <v>272</v>
      </c>
      <c r="I42" s="82">
        <v>8808</v>
      </c>
      <c r="J42" s="82">
        <v>8808</v>
      </c>
      <c r="K42" s="23"/>
      <c r="L42" s="23"/>
      <c r="M42" s="82">
        <v>8808</v>
      </c>
      <c r="N42" s="23"/>
      <c r="O42" s="82"/>
      <c r="P42" s="82"/>
      <c r="Q42" s="82"/>
      <c r="R42" s="82"/>
      <c r="S42" s="82"/>
      <c r="T42" s="82"/>
      <c r="U42" s="82"/>
      <c r="V42" s="82"/>
      <c r="W42" s="82"/>
      <c r="X42" s="82"/>
    </row>
    <row r="43" ht="20.25" customHeight="1" spans="1:24">
      <c r="A43" s="162" t="s">
        <v>70</v>
      </c>
      <c r="B43" s="162" t="s">
        <v>70</v>
      </c>
      <c r="C43" s="162" t="s">
        <v>267</v>
      </c>
      <c r="D43" s="162" t="s">
        <v>268</v>
      </c>
      <c r="E43" s="162" t="s">
        <v>106</v>
      </c>
      <c r="F43" s="162" t="s">
        <v>107</v>
      </c>
      <c r="G43" s="162" t="s">
        <v>271</v>
      </c>
      <c r="H43" s="162" t="s">
        <v>272</v>
      </c>
      <c r="I43" s="82">
        <v>17249</v>
      </c>
      <c r="J43" s="82">
        <v>17249</v>
      </c>
      <c r="K43" s="23"/>
      <c r="L43" s="23"/>
      <c r="M43" s="82">
        <v>17249</v>
      </c>
      <c r="N43" s="23"/>
      <c r="O43" s="82"/>
      <c r="P43" s="82"/>
      <c r="Q43" s="82"/>
      <c r="R43" s="82"/>
      <c r="S43" s="82"/>
      <c r="T43" s="82"/>
      <c r="U43" s="82"/>
      <c r="V43" s="82"/>
      <c r="W43" s="82"/>
      <c r="X43" s="82"/>
    </row>
    <row r="44" ht="20.25" customHeight="1" spans="1:24">
      <c r="A44" s="162" t="s">
        <v>70</v>
      </c>
      <c r="B44" s="162" t="s">
        <v>70</v>
      </c>
      <c r="C44" s="162" t="s">
        <v>267</v>
      </c>
      <c r="D44" s="162" t="s">
        <v>268</v>
      </c>
      <c r="E44" s="162" t="s">
        <v>104</v>
      </c>
      <c r="F44" s="162" t="s">
        <v>105</v>
      </c>
      <c r="G44" s="162" t="s">
        <v>273</v>
      </c>
      <c r="H44" s="162" t="s">
        <v>274</v>
      </c>
      <c r="I44" s="82">
        <v>13608</v>
      </c>
      <c r="J44" s="82">
        <v>13608</v>
      </c>
      <c r="K44" s="23"/>
      <c r="L44" s="23"/>
      <c r="M44" s="82">
        <v>13608</v>
      </c>
      <c r="N44" s="23"/>
      <c r="O44" s="82"/>
      <c r="P44" s="82"/>
      <c r="Q44" s="82"/>
      <c r="R44" s="82"/>
      <c r="S44" s="82"/>
      <c r="T44" s="82"/>
      <c r="U44" s="82"/>
      <c r="V44" s="82"/>
      <c r="W44" s="82"/>
      <c r="X44" s="82"/>
    </row>
    <row r="45" ht="20.25" customHeight="1" spans="1:24">
      <c r="A45" s="162" t="s">
        <v>70</v>
      </c>
      <c r="B45" s="162" t="s">
        <v>70</v>
      </c>
      <c r="C45" s="162" t="s">
        <v>267</v>
      </c>
      <c r="D45" s="162" t="s">
        <v>268</v>
      </c>
      <c r="E45" s="162" t="s">
        <v>106</v>
      </c>
      <c r="F45" s="162" t="s">
        <v>107</v>
      </c>
      <c r="G45" s="162" t="s">
        <v>273</v>
      </c>
      <c r="H45" s="162" t="s">
        <v>274</v>
      </c>
      <c r="I45" s="82">
        <v>26649</v>
      </c>
      <c r="J45" s="82">
        <v>26649</v>
      </c>
      <c r="K45" s="23"/>
      <c r="L45" s="23"/>
      <c r="M45" s="82">
        <v>26649</v>
      </c>
      <c r="N45" s="23"/>
      <c r="O45" s="82"/>
      <c r="P45" s="82"/>
      <c r="Q45" s="82"/>
      <c r="R45" s="82"/>
      <c r="S45" s="82"/>
      <c r="T45" s="82"/>
      <c r="U45" s="82"/>
      <c r="V45" s="82"/>
      <c r="W45" s="82"/>
      <c r="X45" s="82"/>
    </row>
    <row r="46" ht="20.25" customHeight="1" spans="1:24">
      <c r="A46" s="162" t="s">
        <v>70</v>
      </c>
      <c r="B46" s="162" t="s">
        <v>70</v>
      </c>
      <c r="C46" s="162" t="s">
        <v>267</v>
      </c>
      <c r="D46" s="162" t="s">
        <v>268</v>
      </c>
      <c r="E46" s="162" t="s">
        <v>104</v>
      </c>
      <c r="F46" s="162" t="s">
        <v>105</v>
      </c>
      <c r="G46" s="162" t="s">
        <v>275</v>
      </c>
      <c r="H46" s="162" t="s">
        <v>276</v>
      </c>
      <c r="I46" s="82">
        <v>12000</v>
      </c>
      <c r="J46" s="82">
        <v>12000</v>
      </c>
      <c r="K46" s="23"/>
      <c r="L46" s="23"/>
      <c r="M46" s="82">
        <v>12000</v>
      </c>
      <c r="N46" s="23"/>
      <c r="O46" s="82"/>
      <c r="P46" s="82"/>
      <c r="Q46" s="82"/>
      <c r="R46" s="82"/>
      <c r="S46" s="82"/>
      <c r="T46" s="82"/>
      <c r="U46" s="82"/>
      <c r="V46" s="82"/>
      <c r="W46" s="82"/>
      <c r="X46" s="82"/>
    </row>
    <row r="47" ht="20.25" customHeight="1" spans="1:24">
      <c r="A47" s="162" t="s">
        <v>70</v>
      </c>
      <c r="B47" s="162" t="s">
        <v>70</v>
      </c>
      <c r="C47" s="162" t="s">
        <v>267</v>
      </c>
      <c r="D47" s="162" t="s">
        <v>268</v>
      </c>
      <c r="E47" s="162" t="s">
        <v>106</v>
      </c>
      <c r="F47" s="162" t="s">
        <v>107</v>
      </c>
      <c r="G47" s="162" t="s">
        <v>275</v>
      </c>
      <c r="H47" s="162" t="s">
        <v>276</v>
      </c>
      <c r="I47" s="82">
        <v>23500</v>
      </c>
      <c r="J47" s="82">
        <v>23500</v>
      </c>
      <c r="K47" s="23"/>
      <c r="L47" s="23"/>
      <c r="M47" s="82">
        <v>23500</v>
      </c>
      <c r="N47" s="23"/>
      <c r="O47" s="82"/>
      <c r="P47" s="82"/>
      <c r="Q47" s="82"/>
      <c r="R47" s="82"/>
      <c r="S47" s="82"/>
      <c r="T47" s="82"/>
      <c r="U47" s="82"/>
      <c r="V47" s="82"/>
      <c r="W47" s="82"/>
      <c r="X47" s="82"/>
    </row>
    <row r="48" ht="20.25" customHeight="1" spans="1:24">
      <c r="A48" s="162" t="s">
        <v>70</v>
      </c>
      <c r="B48" s="162" t="s">
        <v>70</v>
      </c>
      <c r="C48" s="162" t="s">
        <v>267</v>
      </c>
      <c r="D48" s="162" t="s">
        <v>268</v>
      </c>
      <c r="E48" s="162" t="s">
        <v>104</v>
      </c>
      <c r="F48" s="162" t="s">
        <v>105</v>
      </c>
      <c r="G48" s="162" t="s">
        <v>277</v>
      </c>
      <c r="H48" s="162" t="s">
        <v>278</v>
      </c>
      <c r="I48" s="82">
        <v>14400</v>
      </c>
      <c r="J48" s="82">
        <v>14400</v>
      </c>
      <c r="K48" s="23"/>
      <c r="L48" s="23"/>
      <c r="M48" s="82">
        <v>14400</v>
      </c>
      <c r="N48" s="23"/>
      <c r="O48" s="82"/>
      <c r="P48" s="82"/>
      <c r="Q48" s="82"/>
      <c r="R48" s="82"/>
      <c r="S48" s="82"/>
      <c r="T48" s="82"/>
      <c r="U48" s="82"/>
      <c r="V48" s="82"/>
      <c r="W48" s="82"/>
      <c r="X48" s="82"/>
    </row>
    <row r="49" ht="20.25" customHeight="1" spans="1:24">
      <c r="A49" s="162" t="s">
        <v>70</v>
      </c>
      <c r="B49" s="162" t="s">
        <v>70</v>
      </c>
      <c r="C49" s="162" t="s">
        <v>267</v>
      </c>
      <c r="D49" s="162" t="s">
        <v>268</v>
      </c>
      <c r="E49" s="162" t="s">
        <v>106</v>
      </c>
      <c r="F49" s="162" t="s">
        <v>107</v>
      </c>
      <c r="G49" s="162" t="s">
        <v>277</v>
      </c>
      <c r="H49" s="162" t="s">
        <v>278</v>
      </c>
      <c r="I49" s="82">
        <v>28200</v>
      </c>
      <c r="J49" s="82">
        <v>28200</v>
      </c>
      <c r="K49" s="23"/>
      <c r="L49" s="23"/>
      <c r="M49" s="82">
        <v>28200</v>
      </c>
      <c r="N49" s="23"/>
      <c r="O49" s="82"/>
      <c r="P49" s="82"/>
      <c r="Q49" s="82"/>
      <c r="R49" s="82"/>
      <c r="S49" s="82"/>
      <c r="T49" s="82"/>
      <c r="U49" s="82"/>
      <c r="V49" s="82"/>
      <c r="W49" s="82"/>
      <c r="X49" s="82"/>
    </row>
    <row r="50" ht="20.25" customHeight="1" spans="1:24">
      <c r="A50" s="162" t="s">
        <v>70</v>
      </c>
      <c r="B50" s="162" t="s">
        <v>70</v>
      </c>
      <c r="C50" s="162" t="s">
        <v>267</v>
      </c>
      <c r="D50" s="162" t="s">
        <v>268</v>
      </c>
      <c r="E50" s="162" t="s">
        <v>104</v>
      </c>
      <c r="F50" s="162" t="s">
        <v>105</v>
      </c>
      <c r="G50" s="162" t="s">
        <v>279</v>
      </c>
      <c r="H50" s="162" t="s">
        <v>280</v>
      </c>
      <c r="I50" s="82">
        <v>19200</v>
      </c>
      <c r="J50" s="82">
        <v>19200</v>
      </c>
      <c r="K50" s="23"/>
      <c r="L50" s="23"/>
      <c r="M50" s="82">
        <v>19200</v>
      </c>
      <c r="N50" s="23"/>
      <c r="O50" s="82"/>
      <c r="P50" s="82"/>
      <c r="Q50" s="82"/>
      <c r="R50" s="82"/>
      <c r="S50" s="82"/>
      <c r="T50" s="82"/>
      <c r="U50" s="82"/>
      <c r="V50" s="82"/>
      <c r="W50" s="82"/>
      <c r="X50" s="82"/>
    </row>
    <row r="51" ht="20.25" customHeight="1" spans="1:24">
      <c r="A51" s="162" t="s">
        <v>70</v>
      </c>
      <c r="B51" s="162" t="s">
        <v>70</v>
      </c>
      <c r="C51" s="162" t="s">
        <v>267</v>
      </c>
      <c r="D51" s="162" t="s">
        <v>268</v>
      </c>
      <c r="E51" s="162" t="s">
        <v>106</v>
      </c>
      <c r="F51" s="162" t="s">
        <v>107</v>
      </c>
      <c r="G51" s="162" t="s">
        <v>279</v>
      </c>
      <c r="H51" s="162" t="s">
        <v>280</v>
      </c>
      <c r="I51" s="82">
        <v>28200</v>
      </c>
      <c r="J51" s="82">
        <v>28200</v>
      </c>
      <c r="K51" s="23"/>
      <c r="L51" s="23"/>
      <c r="M51" s="82">
        <v>28200</v>
      </c>
      <c r="N51" s="23"/>
      <c r="O51" s="82"/>
      <c r="P51" s="82"/>
      <c r="Q51" s="82"/>
      <c r="R51" s="82"/>
      <c r="S51" s="82"/>
      <c r="T51" s="82"/>
      <c r="U51" s="82"/>
      <c r="V51" s="82"/>
      <c r="W51" s="82"/>
      <c r="X51" s="82"/>
    </row>
    <row r="52" ht="20.25" customHeight="1" spans="1:24">
      <c r="A52" s="162" t="s">
        <v>70</v>
      </c>
      <c r="B52" s="162" t="s">
        <v>70</v>
      </c>
      <c r="C52" s="162" t="s">
        <v>267</v>
      </c>
      <c r="D52" s="162" t="s">
        <v>268</v>
      </c>
      <c r="E52" s="162" t="s">
        <v>104</v>
      </c>
      <c r="F52" s="162" t="s">
        <v>105</v>
      </c>
      <c r="G52" s="162" t="s">
        <v>281</v>
      </c>
      <c r="H52" s="162" t="s">
        <v>282</v>
      </c>
      <c r="I52" s="82">
        <v>24000</v>
      </c>
      <c r="J52" s="82">
        <v>24000</v>
      </c>
      <c r="K52" s="23"/>
      <c r="L52" s="23"/>
      <c r="M52" s="82">
        <v>24000</v>
      </c>
      <c r="N52" s="23"/>
      <c r="O52" s="82"/>
      <c r="P52" s="82"/>
      <c r="Q52" s="82"/>
      <c r="R52" s="82"/>
      <c r="S52" s="82"/>
      <c r="T52" s="82"/>
      <c r="U52" s="82"/>
      <c r="V52" s="82"/>
      <c r="W52" s="82"/>
      <c r="X52" s="82"/>
    </row>
    <row r="53" ht="20.25" customHeight="1" spans="1:24">
      <c r="A53" s="162" t="s">
        <v>70</v>
      </c>
      <c r="B53" s="162" t="s">
        <v>70</v>
      </c>
      <c r="C53" s="162" t="s">
        <v>267</v>
      </c>
      <c r="D53" s="162" t="s">
        <v>268</v>
      </c>
      <c r="E53" s="162" t="s">
        <v>106</v>
      </c>
      <c r="F53" s="162" t="s">
        <v>107</v>
      </c>
      <c r="G53" s="162" t="s">
        <v>281</v>
      </c>
      <c r="H53" s="162" t="s">
        <v>282</v>
      </c>
      <c r="I53" s="82">
        <v>47000</v>
      </c>
      <c r="J53" s="82">
        <v>47000</v>
      </c>
      <c r="K53" s="23"/>
      <c r="L53" s="23"/>
      <c r="M53" s="82">
        <v>47000</v>
      </c>
      <c r="N53" s="23"/>
      <c r="O53" s="82"/>
      <c r="P53" s="82"/>
      <c r="Q53" s="82"/>
      <c r="R53" s="82"/>
      <c r="S53" s="82"/>
      <c r="T53" s="82"/>
      <c r="U53" s="82"/>
      <c r="V53" s="82"/>
      <c r="W53" s="82"/>
      <c r="X53" s="82"/>
    </row>
    <row r="54" ht="20.25" customHeight="1" spans="1:24">
      <c r="A54" s="162" t="s">
        <v>70</v>
      </c>
      <c r="B54" s="162" t="s">
        <v>70</v>
      </c>
      <c r="C54" s="162" t="s">
        <v>267</v>
      </c>
      <c r="D54" s="162" t="s">
        <v>268</v>
      </c>
      <c r="E54" s="162" t="s">
        <v>116</v>
      </c>
      <c r="F54" s="162" t="s">
        <v>117</v>
      </c>
      <c r="G54" s="162" t="s">
        <v>283</v>
      </c>
      <c r="H54" s="162" t="s">
        <v>284</v>
      </c>
      <c r="I54" s="82">
        <v>7200</v>
      </c>
      <c r="J54" s="82">
        <v>7200</v>
      </c>
      <c r="K54" s="23"/>
      <c r="L54" s="23"/>
      <c r="M54" s="82">
        <v>7200</v>
      </c>
      <c r="N54" s="23"/>
      <c r="O54" s="82"/>
      <c r="P54" s="82"/>
      <c r="Q54" s="82"/>
      <c r="R54" s="82"/>
      <c r="S54" s="82"/>
      <c r="T54" s="82"/>
      <c r="U54" s="82"/>
      <c r="V54" s="82"/>
      <c r="W54" s="82"/>
      <c r="X54" s="82"/>
    </row>
    <row r="55" ht="20.25" customHeight="1" spans="1:24">
      <c r="A55" s="162" t="s">
        <v>70</v>
      </c>
      <c r="B55" s="162" t="s">
        <v>70</v>
      </c>
      <c r="C55" s="162" t="s">
        <v>267</v>
      </c>
      <c r="D55" s="162" t="s">
        <v>268</v>
      </c>
      <c r="E55" s="162" t="s">
        <v>116</v>
      </c>
      <c r="F55" s="162" t="s">
        <v>117</v>
      </c>
      <c r="G55" s="162" t="s">
        <v>283</v>
      </c>
      <c r="H55" s="162" t="s">
        <v>284</v>
      </c>
      <c r="I55" s="82">
        <v>14100</v>
      </c>
      <c r="J55" s="82">
        <v>14100</v>
      </c>
      <c r="K55" s="23"/>
      <c r="L55" s="23"/>
      <c r="M55" s="82">
        <v>14100</v>
      </c>
      <c r="N55" s="23"/>
      <c r="O55" s="82"/>
      <c r="P55" s="82"/>
      <c r="Q55" s="82"/>
      <c r="R55" s="82"/>
      <c r="S55" s="82"/>
      <c r="T55" s="82"/>
      <c r="U55" s="82"/>
      <c r="V55" s="82"/>
      <c r="W55" s="82"/>
      <c r="X55" s="82"/>
    </row>
    <row r="56" ht="20.25" customHeight="1" spans="1:24">
      <c r="A56" s="162" t="s">
        <v>70</v>
      </c>
      <c r="B56" s="162" t="s">
        <v>70</v>
      </c>
      <c r="C56" s="162" t="s">
        <v>267</v>
      </c>
      <c r="D56" s="162" t="s">
        <v>268</v>
      </c>
      <c r="E56" s="162" t="s">
        <v>104</v>
      </c>
      <c r="F56" s="162" t="s">
        <v>105</v>
      </c>
      <c r="G56" s="162" t="s">
        <v>285</v>
      </c>
      <c r="H56" s="162" t="s">
        <v>286</v>
      </c>
      <c r="I56" s="82">
        <v>72000</v>
      </c>
      <c r="J56" s="82">
        <v>72000</v>
      </c>
      <c r="K56" s="23"/>
      <c r="L56" s="23"/>
      <c r="M56" s="82">
        <v>72000</v>
      </c>
      <c r="N56" s="23"/>
      <c r="O56" s="82"/>
      <c r="P56" s="82"/>
      <c r="Q56" s="82"/>
      <c r="R56" s="82"/>
      <c r="S56" s="82"/>
      <c r="T56" s="82"/>
      <c r="U56" s="82"/>
      <c r="V56" s="82"/>
      <c r="W56" s="82"/>
      <c r="X56" s="82"/>
    </row>
    <row r="57" ht="20.25" customHeight="1" spans="1:24">
      <c r="A57" s="162" t="s">
        <v>70</v>
      </c>
      <c r="B57" s="162" t="s">
        <v>70</v>
      </c>
      <c r="C57" s="162" t="s">
        <v>267</v>
      </c>
      <c r="D57" s="162" t="s">
        <v>268</v>
      </c>
      <c r="E57" s="162" t="s">
        <v>106</v>
      </c>
      <c r="F57" s="162" t="s">
        <v>107</v>
      </c>
      <c r="G57" s="162" t="s">
        <v>285</v>
      </c>
      <c r="H57" s="162" t="s">
        <v>286</v>
      </c>
      <c r="I57" s="82">
        <v>141000</v>
      </c>
      <c r="J57" s="82">
        <v>141000</v>
      </c>
      <c r="K57" s="23"/>
      <c r="L57" s="23"/>
      <c r="M57" s="82">
        <v>141000</v>
      </c>
      <c r="N57" s="23"/>
      <c r="O57" s="82"/>
      <c r="P57" s="82"/>
      <c r="Q57" s="82"/>
      <c r="R57" s="82"/>
      <c r="S57" s="82"/>
      <c r="T57" s="82"/>
      <c r="U57" s="82"/>
      <c r="V57" s="82"/>
      <c r="W57" s="82"/>
      <c r="X57" s="82"/>
    </row>
    <row r="58" ht="20.25" customHeight="1" spans="1:24">
      <c r="A58" s="162" t="s">
        <v>70</v>
      </c>
      <c r="B58" s="162" t="s">
        <v>70</v>
      </c>
      <c r="C58" s="162" t="s">
        <v>267</v>
      </c>
      <c r="D58" s="162" t="s">
        <v>268</v>
      </c>
      <c r="E58" s="162" t="s">
        <v>104</v>
      </c>
      <c r="F58" s="162" t="s">
        <v>105</v>
      </c>
      <c r="G58" s="162" t="s">
        <v>262</v>
      </c>
      <c r="H58" s="162" t="s">
        <v>263</v>
      </c>
      <c r="I58" s="82">
        <v>22200</v>
      </c>
      <c r="J58" s="82">
        <v>22200</v>
      </c>
      <c r="K58" s="23"/>
      <c r="L58" s="23"/>
      <c r="M58" s="82">
        <v>22200</v>
      </c>
      <c r="N58" s="23"/>
      <c r="O58" s="82"/>
      <c r="P58" s="82"/>
      <c r="Q58" s="82"/>
      <c r="R58" s="82"/>
      <c r="S58" s="82"/>
      <c r="T58" s="82"/>
      <c r="U58" s="82"/>
      <c r="V58" s="82"/>
      <c r="W58" s="82"/>
      <c r="X58" s="82"/>
    </row>
    <row r="59" ht="20.25" customHeight="1" spans="1:24">
      <c r="A59" s="162" t="s">
        <v>70</v>
      </c>
      <c r="B59" s="162" t="s">
        <v>70</v>
      </c>
      <c r="C59" s="162" t="s">
        <v>287</v>
      </c>
      <c r="D59" s="162" t="s">
        <v>161</v>
      </c>
      <c r="E59" s="162" t="s">
        <v>160</v>
      </c>
      <c r="F59" s="162" t="s">
        <v>161</v>
      </c>
      <c r="G59" s="162" t="s">
        <v>235</v>
      </c>
      <c r="H59" s="162" t="s">
        <v>236</v>
      </c>
      <c r="I59" s="82">
        <v>84240</v>
      </c>
      <c r="J59" s="82">
        <v>84240</v>
      </c>
      <c r="K59" s="23"/>
      <c r="L59" s="23"/>
      <c r="M59" s="82">
        <v>84240</v>
      </c>
      <c r="N59" s="23"/>
      <c r="O59" s="82"/>
      <c r="P59" s="82"/>
      <c r="Q59" s="82"/>
      <c r="R59" s="82"/>
      <c r="S59" s="82"/>
      <c r="T59" s="82"/>
      <c r="U59" s="82"/>
      <c r="V59" s="82"/>
      <c r="W59" s="82"/>
      <c r="X59" s="82"/>
    </row>
    <row r="60" ht="20.25" customHeight="1" spans="1:24">
      <c r="A60" s="162" t="s">
        <v>70</v>
      </c>
      <c r="B60" s="162" t="s">
        <v>70</v>
      </c>
      <c r="C60" s="162" t="s">
        <v>288</v>
      </c>
      <c r="D60" s="162" t="s">
        <v>289</v>
      </c>
      <c r="E60" s="162" t="s">
        <v>128</v>
      </c>
      <c r="F60" s="162" t="s">
        <v>129</v>
      </c>
      <c r="G60" s="162" t="s">
        <v>290</v>
      </c>
      <c r="H60" s="162" t="s">
        <v>291</v>
      </c>
      <c r="I60" s="82">
        <v>352800</v>
      </c>
      <c r="J60" s="82">
        <v>352800</v>
      </c>
      <c r="K60" s="23"/>
      <c r="L60" s="23"/>
      <c r="M60" s="82">
        <v>352800</v>
      </c>
      <c r="N60" s="23"/>
      <c r="O60" s="82"/>
      <c r="P60" s="82"/>
      <c r="Q60" s="82"/>
      <c r="R60" s="82"/>
      <c r="S60" s="82"/>
      <c r="T60" s="82"/>
      <c r="U60" s="82"/>
      <c r="V60" s="82"/>
      <c r="W60" s="82"/>
      <c r="X60" s="82"/>
    </row>
    <row r="61" ht="20.25" customHeight="1" spans="1:24">
      <c r="A61" s="162" t="s">
        <v>70</v>
      </c>
      <c r="B61" s="162" t="s">
        <v>70</v>
      </c>
      <c r="C61" s="162" t="s">
        <v>288</v>
      </c>
      <c r="D61" s="162" t="s">
        <v>289</v>
      </c>
      <c r="E61" s="162" t="s">
        <v>130</v>
      </c>
      <c r="F61" s="162" t="s">
        <v>131</v>
      </c>
      <c r="G61" s="162" t="s">
        <v>290</v>
      </c>
      <c r="H61" s="162" t="s">
        <v>291</v>
      </c>
      <c r="I61" s="82">
        <v>81600</v>
      </c>
      <c r="J61" s="82">
        <v>81600</v>
      </c>
      <c r="K61" s="23"/>
      <c r="L61" s="23"/>
      <c r="M61" s="82">
        <v>81600</v>
      </c>
      <c r="N61" s="23"/>
      <c r="O61" s="82"/>
      <c r="P61" s="82"/>
      <c r="Q61" s="82"/>
      <c r="R61" s="82"/>
      <c r="S61" s="82"/>
      <c r="T61" s="82"/>
      <c r="U61" s="82"/>
      <c r="V61" s="82"/>
      <c r="W61" s="82"/>
      <c r="X61" s="82"/>
    </row>
    <row r="62" ht="20.25" customHeight="1" spans="1:24">
      <c r="A62" s="162" t="s">
        <v>70</v>
      </c>
      <c r="B62" s="162" t="s">
        <v>70</v>
      </c>
      <c r="C62" s="162" t="s">
        <v>292</v>
      </c>
      <c r="D62" s="162" t="s">
        <v>293</v>
      </c>
      <c r="E62" s="162" t="s">
        <v>104</v>
      </c>
      <c r="F62" s="162" t="s">
        <v>105</v>
      </c>
      <c r="G62" s="162" t="s">
        <v>290</v>
      </c>
      <c r="H62" s="162" t="s">
        <v>291</v>
      </c>
      <c r="I62" s="82">
        <v>4800</v>
      </c>
      <c r="J62" s="82">
        <v>4800</v>
      </c>
      <c r="K62" s="23"/>
      <c r="L62" s="23"/>
      <c r="M62" s="82">
        <v>4800</v>
      </c>
      <c r="N62" s="23"/>
      <c r="O62" s="82"/>
      <c r="P62" s="82"/>
      <c r="Q62" s="82"/>
      <c r="R62" s="82"/>
      <c r="S62" s="82"/>
      <c r="T62" s="82"/>
      <c r="U62" s="82"/>
      <c r="V62" s="82"/>
      <c r="W62" s="82"/>
      <c r="X62" s="82"/>
    </row>
    <row r="63" ht="20.25" customHeight="1" spans="1:24">
      <c r="A63" s="162" t="s">
        <v>70</v>
      </c>
      <c r="B63" s="162" t="s">
        <v>70</v>
      </c>
      <c r="C63" s="162" t="s">
        <v>292</v>
      </c>
      <c r="D63" s="162" t="s">
        <v>293</v>
      </c>
      <c r="E63" s="162" t="s">
        <v>104</v>
      </c>
      <c r="F63" s="162" t="s">
        <v>105</v>
      </c>
      <c r="G63" s="162" t="s">
        <v>290</v>
      </c>
      <c r="H63" s="162" t="s">
        <v>291</v>
      </c>
      <c r="I63" s="82">
        <v>4800</v>
      </c>
      <c r="J63" s="82">
        <v>4800</v>
      </c>
      <c r="K63" s="23"/>
      <c r="L63" s="23"/>
      <c r="M63" s="82">
        <v>4800</v>
      </c>
      <c r="N63" s="23"/>
      <c r="O63" s="82"/>
      <c r="P63" s="82"/>
      <c r="Q63" s="82"/>
      <c r="R63" s="82"/>
      <c r="S63" s="82"/>
      <c r="T63" s="82"/>
      <c r="U63" s="82"/>
      <c r="V63" s="82"/>
      <c r="W63" s="82"/>
      <c r="X63" s="82"/>
    </row>
    <row r="64" ht="20.25" customHeight="1" spans="1:24">
      <c r="A64" s="162" t="s">
        <v>70</v>
      </c>
      <c r="B64" s="162" t="s">
        <v>70</v>
      </c>
      <c r="C64" s="162" t="s">
        <v>292</v>
      </c>
      <c r="D64" s="162" t="s">
        <v>293</v>
      </c>
      <c r="E64" s="162" t="s">
        <v>104</v>
      </c>
      <c r="F64" s="162" t="s">
        <v>105</v>
      </c>
      <c r="G64" s="162" t="s">
        <v>290</v>
      </c>
      <c r="H64" s="162" t="s">
        <v>291</v>
      </c>
      <c r="I64" s="82">
        <v>4800</v>
      </c>
      <c r="J64" s="82">
        <v>4800</v>
      </c>
      <c r="K64" s="23"/>
      <c r="L64" s="23"/>
      <c r="M64" s="82">
        <v>4800</v>
      </c>
      <c r="N64" s="23"/>
      <c r="O64" s="82"/>
      <c r="P64" s="82"/>
      <c r="Q64" s="82"/>
      <c r="R64" s="82"/>
      <c r="S64" s="82"/>
      <c r="T64" s="82"/>
      <c r="U64" s="82"/>
      <c r="V64" s="82"/>
      <c r="W64" s="82"/>
      <c r="X64" s="82"/>
    </row>
    <row r="65" ht="20.25" customHeight="1" spans="1:24">
      <c r="A65" s="162" t="s">
        <v>70</v>
      </c>
      <c r="B65" s="162" t="s">
        <v>70</v>
      </c>
      <c r="C65" s="162" t="s">
        <v>292</v>
      </c>
      <c r="D65" s="162" t="s">
        <v>293</v>
      </c>
      <c r="E65" s="162" t="s">
        <v>104</v>
      </c>
      <c r="F65" s="162" t="s">
        <v>105</v>
      </c>
      <c r="G65" s="162" t="s">
        <v>290</v>
      </c>
      <c r="H65" s="162" t="s">
        <v>291</v>
      </c>
      <c r="I65" s="82">
        <v>4800</v>
      </c>
      <c r="J65" s="82">
        <v>4800</v>
      </c>
      <c r="K65" s="23"/>
      <c r="L65" s="23"/>
      <c r="M65" s="82">
        <v>4800</v>
      </c>
      <c r="N65" s="23"/>
      <c r="O65" s="82"/>
      <c r="P65" s="82"/>
      <c r="Q65" s="82"/>
      <c r="R65" s="82"/>
      <c r="S65" s="82"/>
      <c r="T65" s="82"/>
      <c r="U65" s="82"/>
      <c r="V65" s="82"/>
      <c r="W65" s="82"/>
      <c r="X65" s="82"/>
    </row>
    <row r="66" ht="20.25" customHeight="1" spans="1:24">
      <c r="A66" s="162" t="s">
        <v>70</v>
      </c>
      <c r="B66" s="162" t="s">
        <v>70</v>
      </c>
      <c r="C66" s="162" t="s">
        <v>292</v>
      </c>
      <c r="D66" s="162" t="s">
        <v>293</v>
      </c>
      <c r="E66" s="162" t="s">
        <v>104</v>
      </c>
      <c r="F66" s="162" t="s">
        <v>105</v>
      </c>
      <c r="G66" s="162" t="s">
        <v>290</v>
      </c>
      <c r="H66" s="162" t="s">
        <v>291</v>
      </c>
      <c r="I66" s="82">
        <v>4800</v>
      </c>
      <c r="J66" s="82">
        <v>4800</v>
      </c>
      <c r="K66" s="23"/>
      <c r="L66" s="23"/>
      <c r="M66" s="82">
        <v>4800</v>
      </c>
      <c r="N66" s="23"/>
      <c r="O66" s="82"/>
      <c r="P66" s="82"/>
      <c r="Q66" s="82"/>
      <c r="R66" s="82"/>
      <c r="S66" s="82"/>
      <c r="T66" s="82"/>
      <c r="U66" s="82"/>
      <c r="V66" s="82"/>
      <c r="W66" s="82"/>
      <c r="X66" s="82"/>
    </row>
    <row r="67" ht="20.25" customHeight="1" spans="1:24">
      <c r="A67" s="162" t="s">
        <v>70</v>
      </c>
      <c r="B67" s="162" t="s">
        <v>70</v>
      </c>
      <c r="C67" s="162" t="s">
        <v>292</v>
      </c>
      <c r="D67" s="162" t="s">
        <v>293</v>
      </c>
      <c r="E67" s="162" t="s">
        <v>104</v>
      </c>
      <c r="F67" s="162" t="s">
        <v>105</v>
      </c>
      <c r="G67" s="162" t="s">
        <v>290</v>
      </c>
      <c r="H67" s="162" t="s">
        <v>291</v>
      </c>
      <c r="I67" s="82">
        <v>4800</v>
      </c>
      <c r="J67" s="82">
        <v>4800</v>
      </c>
      <c r="K67" s="23"/>
      <c r="L67" s="23"/>
      <c r="M67" s="82">
        <v>4800</v>
      </c>
      <c r="N67" s="23"/>
      <c r="O67" s="82"/>
      <c r="P67" s="82"/>
      <c r="Q67" s="82"/>
      <c r="R67" s="82"/>
      <c r="S67" s="82"/>
      <c r="T67" s="82"/>
      <c r="U67" s="82"/>
      <c r="V67" s="82"/>
      <c r="W67" s="82"/>
      <c r="X67" s="82"/>
    </row>
    <row r="68" ht="20.25" customHeight="1" spans="1:24">
      <c r="A68" s="162" t="s">
        <v>70</v>
      </c>
      <c r="B68" s="162" t="s">
        <v>70</v>
      </c>
      <c r="C68" s="162" t="s">
        <v>292</v>
      </c>
      <c r="D68" s="162" t="s">
        <v>293</v>
      </c>
      <c r="E68" s="162" t="s">
        <v>104</v>
      </c>
      <c r="F68" s="162" t="s">
        <v>105</v>
      </c>
      <c r="G68" s="162" t="s">
        <v>290</v>
      </c>
      <c r="H68" s="162" t="s">
        <v>291</v>
      </c>
      <c r="I68" s="82">
        <v>4800</v>
      </c>
      <c r="J68" s="82">
        <v>4800</v>
      </c>
      <c r="K68" s="23"/>
      <c r="L68" s="23"/>
      <c r="M68" s="82">
        <v>4800</v>
      </c>
      <c r="N68" s="23"/>
      <c r="O68" s="82"/>
      <c r="P68" s="82"/>
      <c r="Q68" s="82"/>
      <c r="R68" s="82"/>
      <c r="S68" s="82"/>
      <c r="T68" s="82"/>
      <c r="U68" s="82"/>
      <c r="V68" s="82"/>
      <c r="W68" s="82"/>
      <c r="X68" s="82"/>
    </row>
    <row r="69" ht="20.25" customHeight="1" spans="1:24">
      <c r="A69" s="162" t="s">
        <v>70</v>
      </c>
      <c r="B69" s="162" t="s">
        <v>70</v>
      </c>
      <c r="C69" s="162" t="s">
        <v>292</v>
      </c>
      <c r="D69" s="162" t="s">
        <v>293</v>
      </c>
      <c r="E69" s="162" t="s">
        <v>104</v>
      </c>
      <c r="F69" s="162" t="s">
        <v>105</v>
      </c>
      <c r="G69" s="162" t="s">
        <v>290</v>
      </c>
      <c r="H69" s="162" t="s">
        <v>291</v>
      </c>
      <c r="I69" s="82">
        <v>4800</v>
      </c>
      <c r="J69" s="82">
        <v>4800</v>
      </c>
      <c r="K69" s="23"/>
      <c r="L69" s="23"/>
      <c r="M69" s="82">
        <v>4800</v>
      </c>
      <c r="N69" s="23"/>
      <c r="O69" s="82"/>
      <c r="P69" s="82"/>
      <c r="Q69" s="82"/>
      <c r="R69" s="82"/>
      <c r="S69" s="82"/>
      <c r="T69" s="82"/>
      <c r="U69" s="82"/>
      <c r="V69" s="82"/>
      <c r="W69" s="82"/>
      <c r="X69" s="82"/>
    </row>
    <row r="70" ht="20.25" customHeight="1" spans="1:24">
      <c r="A70" s="162" t="s">
        <v>70</v>
      </c>
      <c r="B70" s="162" t="s">
        <v>70</v>
      </c>
      <c r="C70" s="162" t="s">
        <v>292</v>
      </c>
      <c r="D70" s="162" t="s">
        <v>293</v>
      </c>
      <c r="E70" s="162" t="s">
        <v>104</v>
      </c>
      <c r="F70" s="162" t="s">
        <v>105</v>
      </c>
      <c r="G70" s="162" t="s">
        <v>290</v>
      </c>
      <c r="H70" s="162" t="s">
        <v>291</v>
      </c>
      <c r="I70" s="82">
        <v>4800</v>
      </c>
      <c r="J70" s="82">
        <v>4800</v>
      </c>
      <c r="K70" s="23"/>
      <c r="L70" s="23"/>
      <c r="M70" s="82">
        <v>4800</v>
      </c>
      <c r="N70" s="23"/>
      <c r="O70" s="82"/>
      <c r="P70" s="82"/>
      <c r="Q70" s="82"/>
      <c r="R70" s="82"/>
      <c r="S70" s="82"/>
      <c r="T70" s="82"/>
      <c r="U70" s="82"/>
      <c r="V70" s="82"/>
      <c r="W70" s="82"/>
      <c r="X70" s="82"/>
    </row>
    <row r="71" ht="20.25" customHeight="1" spans="1:24">
      <c r="A71" s="162" t="s">
        <v>70</v>
      </c>
      <c r="B71" s="162" t="s">
        <v>70</v>
      </c>
      <c r="C71" s="162" t="s">
        <v>292</v>
      </c>
      <c r="D71" s="162" t="s">
        <v>293</v>
      </c>
      <c r="E71" s="162" t="s">
        <v>104</v>
      </c>
      <c r="F71" s="162" t="s">
        <v>105</v>
      </c>
      <c r="G71" s="162" t="s">
        <v>290</v>
      </c>
      <c r="H71" s="162" t="s">
        <v>291</v>
      </c>
      <c r="I71" s="82">
        <v>4800</v>
      </c>
      <c r="J71" s="82">
        <v>4800</v>
      </c>
      <c r="K71" s="23"/>
      <c r="L71" s="23"/>
      <c r="M71" s="82">
        <v>4800</v>
      </c>
      <c r="N71" s="23"/>
      <c r="O71" s="82"/>
      <c r="P71" s="82"/>
      <c r="Q71" s="82"/>
      <c r="R71" s="82"/>
      <c r="S71" s="82"/>
      <c r="T71" s="82"/>
      <c r="U71" s="82"/>
      <c r="V71" s="82"/>
      <c r="W71" s="82"/>
      <c r="X71" s="82"/>
    </row>
    <row r="72" ht="20.25" customHeight="1" spans="1:24">
      <c r="A72" s="162" t="s">
        <v>70</v>
      </c>
      <c r="B72" s="162" t="s">
        <v>70</v>
      </c>
      <c r="C72" s="162" t="s">
        <v>292</v>
      </c>
      <c r="D72" s="162" t="s">
        <v>293</v>
      </c>
      <c r="E72" s="162" t="s">
        <v>104</v>
      </c>
      <c r="F72" s="162" t="s">
        <v>105</v>
      </c>
      <c r="G72" s="162" t="s">
        <v>290</v>
      </c>
      <c r="H72" s="162" t="s">
        <v>291</v>
      </c>
      <c r="I72" s="82">
        <v>7200</v>
      </c>
      <c r="J72" s="82">
        <v>7200</v>
      </c>
      <c r="K72" s="23"/>
      <c r="L72" s="23"/>
      <c r="M72" s="82">
        <v>7200</v>
      </c>
      <c r="N72" s="23"/>
      <c r="O72" s="82"/>
      <c r="P72" s="82"/>
      <c r="Q72" s="82"/>
      <c r="R72" s="82"/>
      <c r="S72" s="82"/>
      <c r="T72" s="82"/>
      <c r="U72" s="82"/>
      <c r="V72" s="82"/>
      <c r="W72" s="82"/>
      <c r="X72" s="82"/>
    </row>
    <row r="73" ht="20.25" customHeight="1" spans="1:24">
      <c r="A73" s="162" t="s">
        <v>70</v>
      </c>
      <c r="B73" s="162" t="s">
        <v>70</v>
      </c>
      <c r="C73" s="162" t="s">
        <v>292</v>
      </c>
      <c r="D73" s="162" t="s">
        <v>293</v>
      </c>
      <c r="E73" s="162" t="s">
        <v>104</v>
      </c>
      <c r="F73" s="162" t="s">
        <v>105</v>
      </c>
      <c r="G73" s="162" t="s">
        <v>290</v>
      </c>
      <c r="H73" s="162" t="s">
        <v>291</v>
      </c>
      <c r="I73" s="82">
        <v>4800</v>
      </c>
      <c r="J73" s="82">
        <v>4800</v>
      </c>
      <c r="K73" s="23"/>
      <c r="L73" s="23"/>
      <c r="M73" s="82">
        <v>4800</v>
      </c>
      <c r="N73" s="23"/>
      <c r="O73" s="82"/>
      <c r="P73" s="82"/>
      <c r="Q73" s="82"/>
      <c r="R73" s="82"/>
      <c r="S73" s="82"/>
      <c r="T73" s="82"/>
      <c r="U73" s="82"/>
      <c r="V73" s="82"/>
      <c r="W73" s="82"/>
      <c r="X73" s="82"/>
    </row>
    <row r="74" ht="20.25" customHeight="1" spans="1:24">
      <c r="A74" s="162" t="s">
        <v>70</v>
      </c>
      <c r="B74" s="162" t="s">
        <v>70</v>
      </c>
      <c r="C74" s="162" t="s">
        <v>292</v>
      </c>
      <c r="D74" s="162" t="s">
        <v>293</v>
      </c>
      <c r="E74" s="162" t="s">
        <v>104</v>
      </c>
      <c r="F74" s="162" t="s">
        <v>105</v>
      </c>
      <c r="G74" s="162" t="s">
        <v>290</v>
      </c>
      <c r="H74" s="162" t="s">
        <v>291</v>
      </c>
      <c r="I74" s="82">
        <v>4800</v>
      </c>
      <c r="J74" s="82">
        <v>4800</v>
      </c>
      <c r="K74" s="23"/>
      <c r="L74" s="23"/>
      <c r="M74" s="82">
        <v>4800</v>
      </c>
      <c r="N74" s="23"/>
      <c r="O74" s="82"/>
      <c r="P74" s="82"/>
      <c r="Q74" s="82"/>
      <c r="R74" s="82"/>
      <c r="S74" s="82"/>
      <c r="T74" s="82"/>
      <c r="U74" s="82"/>
      <c r="V74" s="82"/>
      <c r="W74" s="82"/>
      <c r="X74" s="82"/>
    </row>
    <row r="75" ht="20.25" customHeight="1" spans="1:24">
      <c r="A75" s="162" t="s">
        <v>70</v>
      </c>
      <c r="B75" s="162" t="s">
        <v>70</v>
      </c>
      <c r="C75" s="162" t="s">
        <v>292</v>
      </c>
      <c r="D75" s="162" t="s">
        <v>293</v>
      </c>
      <c r="E75" s="162" t="s">
        <v>104</v>
      </c>
      <c r="F75" s="162" t="s">
        <v>105</v>
      </c>
      <c r="G75" s="162" t="s">
        <v>290</v>
      </c>
      <c r="H75" s="162" t="s">
        <v>291</v>
      </c>
      <c r="I75" s="82">
        <v>4800</v>
      </c>
      <c r="J75" s="82">
        <v>4800</v>
      </c>
      <c r="K75" s="23"/>
      <c r="L75" s="23"/>
      <c r="M75" s="82">
        <v>4800</v>
      </c>
      <c r="N75" s="23"/>
      <c r="O75" s="82"/>
      <c r="P75" s="82"/>
      <c r="Q75" s="82"/>
      <c r="R75" s="82"/>
      <c r="S75" s="82"/>
      <c r="T75" s="82"/>
      <c r="U75" s="82"/>
      <c r="V75" s="82"/>
      <c r="W75" s="82"/>
      <c r="X75" s="82"/>
    </row>
    <row r="76" ht="20.25" customHeight="1" spans="1:24">
      <c r="A76" s="162" t="s">
        <v>70</v>
      </c>
      <c r="B76" s="162" t="s">
        <v>70</v>
      </c>
      <c r="C76" s="162" t="s">
        <v>292</v>
      </c>
      <c r="D76" s="162" t="s">
        <v>293</v>
      </c>
      <c r="E76" s="162" t="s">
        <v>104</v>
      </c>
      <c r="F76" s="162" t="s">
        <v>105</v>
      </c>
      <c r="G76" s="162" t="s">
        <v>290</v>
      </c>
      <c r="H76" s="162" t="s">
        <v>291</v>
      </c>
      <c r="I76" s="82">
        <v>4800</v>
      </c>
      <c r="J76" s="82">
        <v>4800</v>
      </c>
      <c r="K76" s="23"/>
      <c r="L76" s="23"/>
      <c r="M76" s="82">
        <v>4800</v>
      </c>
      <c r="N76" s="23"/>
      <c r="O76" s="82"/>
      <c r="P76" s="82"/>
      <c r="Q76" s="82"/>
      <c r="R76" s="82"/>
      <c r="S76" s="82"/>
      <c r="T76" s="82"/>
      <c r="U76" s="82"/>
      <c r="V76" s="82"/>
      <c r="W76" s="82"/>
      <c r="X76" s="82"/>
    </row>
    <row r="77" ht="20.25" customHeight="1" spans="1:24">
      <c r="A77" s="162" t="s">
        <v>70</v>
      </c>
      <c r="B77" s="162" t="s">
        <v>70</v>
      </c>
      <c r="C77" s="162" t="s">
        <v>292</v>
      </c>
      <c r="D77" s="162" t="s">
        <v>293</v>
      </c>
      <c r="E77" s="162" t="s">
        <v>104</v>
      </c>
      <c r="F77" s="162" t="s">
        <v>105</v>
      </c>
      <c r="G77" s="162" t="s">
        <v>290</v>
      </c>
      <c r="H77" s="162" t="s">
        <v>291</v>
      </c>
      <c r="I77" s="82">
        <v>4800</v>
      </c>
      <c r="J77" s="82">
        <v>4800</v>
      </c>
      <c r="K77" s="23"/>
      <c r="L77" s="23"/>
      <c r="M77" s="82">
        <v>4800</v>
      </c>
      <c r="N77" s="23"/>
      <c r="O77" s="82"/>
      <c r="P77" s="82"/>
      <c r="Q77" s="82"/>
      <c r="R77" s="82"/>
      <c r="S77" s="82"/>
      <c r="T77" s="82"/>
      <c r="U77" s="82"/>
      <c r="V77" s="82"/>
      <c r="W77" s="82"/>
      <c r="X77" s="82"/>
    </row>
    <row r="78" ht="20.25" customHeight="1" spans="1:24">
      <c r="A78" s="162" t="s">
        <v>70</v>
      </c>
      <c r="B78" s="162" t="s">
        <v>70</v>
      </c>
      <c r="C78" s="162" t="s">
        <v>292</v>
      </c>
      <c r="D78" s="162" t="s">
        <v>293</v>
      </c>
      <c r="E78" s="162" t="s">
        <v>104</v>
      </c>
      <c r="F78" s="162" t="s">
        <v>105</v>
      </c>
      <c r="G78" s="162" t="s">
        <v>290</v>
      </c>
      <c r="H78" s="162" t="s">
        <v>291</v>
      </c>
      <c r="I78" s="82">
        <v>4800</v>
      </c>
      <c r="J78" s="82">
        <v>4800</v>
      </c>
      <c r="K78" s="23"/>
      <c r="L78" s="23"/>
      <c r="M78" s="82">
        <v>4800</v>
      </c>
      <c r="N78" s="23"/>
      <c r="O78" s="82"/>
      <c r="P78" s="82"/>
      <c r="Q78" s="82"/>
      <c r="R78" s="82"/>
      <c r="S78" s="82"/>
      <c r="T78" s="82"/>
      <c r="U78" s="82"/>
      <c r="V78" s="82"/>
      <c r="W78" s="82"/>
      <c r="X78" s="82"/>
    </row>
    <row r="79" ht="20.25" customHeight="1" spans="1:24">
      <c r="A79" s="162" t="s">
        <v>70</v>
      </c>
      <c r="B79" s="162" t="s">
        <v>70</v>
      </c>
      <c r="C79" s="162" t="s">
        <v>292</v>
      </c>
      <c r="D79" s="162" t="s">
        <v>293</v>
      </c>
      <c r="E79" s="162" t="s">
        <v>104</v>
      </c>
      <c r="F79" s="162" t="s">
        <v>105</v>
      </c>
      <c r="G79" s="162" t="s">
        <v>290</v>
      </c>
      <c r="H79" s="162" t="s">
        <v>291</v>
      </c>
      <c r="I79" s="82">
        <v>4800</v>
      </c>
      <c r="J79" s="82">
        <v>4800</v>
      </c>
      <c r="K79" s="23"/>
      <c r="L79" s="23"/>
      <c r="M79" s="82">
        <v>4800</v>
      </c>
      <c r="N79" s="23"/>
      <c r="O79" s="82"/>
      <c r="P79" s="82"/>
      <c r="Q79" s="82"/>
      <c r="R79" s="82"/>
      <c r="S79" s="82"/>
      <c r="T79" s="82"/>
      <c r="U79" s="82"/>
      <c r="V79" s="82"/>
      <c r="W79" s="82"/>
      <c r="X79" s="82"/>
    </row>
    <row r="80" ht="20.25" customHeight="1" spans="1:24">
      <c r="A80" s="162" t="s">
        <v>70</v>
      </c>
      <c r="B80" s="162" t="s">
        <v>70</v>
      </c>
      <c r="C80" s="162" t="s">
        <v>292</v>
      </c>
      <c r="D80" s="162" t="s">
        <v>293</v>
      </c>
      <c r="E80" s="162" t="s">
        <v>104</v>
      </c>
      <c r="F80" s="162" t="s">
        <v>105</v>
      </c>
      <c r="G80" s="162" t="s">
        <v>290</v>
      </c>
      <c r="H80" s="162" t="s">
        <v>291</v>
      </c>
      <c r="I80" s="82">
        <v>4800</v>
      </c>
      <c r="J80" s="82">
        <v>4800</v>
      </c>
      <c r="K80" s="23"/>
      <c r="L80" s="23"/>
      <c r="M80" s="82">
        <v>4800</v>
      </c>
      <c r="N80" s="23"/>
      <c r="O80" s="82"/>
      <c r="P80" s="82"/>
      <c r="Q80" s="82"/>
      <c r="R80" s="82"/>
      <c r="S80" s="82"/>
      <c r="T80" s="82"/>
      <c r="U80" s="82"/>
      <c r="V80" s="82"/>
      <c r="W80" s="82"/>
      <c r="X80" s="82"/>
    </row>
    <row r="81" ht="20.25" customHeight="1" spans="1:24">
      <c r="A81" s="162" t="s">
        <v>70</v>
      </c>
      <c r="B81" s="162" t="s">
        <v>70</v>
      </c>
      <c r="C81" s="162" t="s">
        <v>292</v>
      </c>
      <c r="D81" s="162" t="s">
        <v>293</v>
      </c>
      <c r="E81" s="162" t="s">
        <v>104</v>
      </c>
      <c r="F81" s="162" t="s">
        <v>105</v>
      </c>
      <c r="G81" s="162" t="s">
        <v>290</v>
      </c>
      <c r="H81" s="162" t="s">
        <v>291</v>
      </c>
      <c r="I81" s="82">
        <v>7200</v>
      </c>
      <c r="J81" s="82">
        <v>7200</v>
      </c>
      <c r="K81" s="23"/>
      <c r="L81" s="23"/>
      <c r="M81" s="82">
        <v>7200</v>
      </c>
      <c r="N81" s="23"/>
      <c r="O81" s="82"/>
      <c r="P81" s="82"/>
      <c r="Q81" s="82"/>
      <c r="R81" s="82"/>
      <c r="S81" s="82"/>
      <c r="T81" s="82"/>
      <c r="U81" s="82"/>
      <c r="V81" s="82"/>
      <c r="W81" s="82"/>
      <c r="X81" s="82"/>
    </row>
    <row r="82" ht="20.25" customHeight="1" spans="1:24">
      <c r="A82" s="162" t="s">
        <v>70</v>
      </c>
      <c r="B82" s="162" t="s">
        <v>70</v>
      </c>
      <c r="C82" s="162" t="s">
        <v>292</v>
      </c>
      <c r="D82" s="162" t="s">
        <v>293</v>
      </c>
      <c r="E82" s="162" t="s">
        <v>104</v>
      </c>
      <c r="F82" s="162" t="s">
        <v>105</v>
      </c>
      <c r="G82" s="162" t="s">
        <v>290</v>
      </c>
      <c r="H82" s="162" t="s">
        <v>291</v>
      </c>
      <c r="I82" s="82">
        <v>4800</v>
      </c>
      <c r="J82" s="82">
        <v>4800</v>
      </c>
      <c r="K82" s="23"/>
      <c r="L82" s="23"/>
      <c r="M82" s="82">
        <v>4800</v>
      </c>
      <c r="N82" s="23"/>
      <c r="O82" s="82"/>
      <c r="P82" s="82"/>
      <c r="Q82" s="82"/>
      <c r="R82" s="82"/>
      <c r="S82" s="82"/>
      <c r="T82" s="82"/>
      <c r="U82" s="82"/>
      <c r="V82" s="82"/>
      <c r="W82" s="82"/>
      <c r="X82" s="82"/>
    </row>
    <row r="83" ht="20.25" customHeight="1" spans="1:24">
      <c r="A83" s="162" t="s">
        <v>70</v>
      </c>
      <c r="B83" s="162" t="s">
        <v>70</v>
      </c>
      <c r="C83" s="162" t="s">
        <v>292</v>
      </c>
      <c r="D83" s="162" t="s">
        <v>293</v>
      </c>
      <c r="E83" s="162" t="s">
        <v>104</v>
      </c>
      <c r="F83" s="162" t="s">
        <v>105</v>
      </c>
      <c r="G83" s="162" t="s">
        <v>290</v>
      </c>
      <c r="H83" s="162" t="s">
        <v>291</v>
      </c>
      <c r="I83" s="82">
        <v>7200</v>
      </c>
      <c r="J83" s="82">
        <v>7200</v>
      </c>
      <c r="K83" s="23"/>
      <c r="L83" s="23"/>
      <c r="M83" s="82">
        <v>7200</v>
      </c>
      <c r="N83" s="23"/>
      <c r="O83" s="82"/>
      <c r="P83" s="82"/>
      <c r="Q83" s="82"/>
      <c r="R83" s="82"/>
      <c r="S83" s="82"/>
      <c r="T83" s="82"/>
      <c r="U83" s="82"/>
      <c r="V83" s="82"/>
      <c r="W83" s="82"/>
      <c r="X83" s="82"/>
    </row>
    <row r="84" ht="20.25" customHeight="1" spans="1:24">
      <c r="A84" s="162" t="s">
        <v>70</v>
      </c>
      <c r="B84" s="162" t="s">
        <v>70</v>
      </c>
      <c r="C84" s="162" t="s">
        <v>292</v>
      </c>
      <c r="D84" s="162" t="s">
        <v>293</v>
      </c>
      <c r="E84" s="162" t="s">
        <v>104</v>
      </c>
      <c r="F84" s="162" t="s">
        <v>105</v>
      </c>
      <c r="G84" s="162" t="s">
        <v>290</v>
      </c>
      <c r="H84" s="162" t="s">
        <v>291</v>
      </c>
      <c r="I84" s="82">
        <v>4800</v>
      </c>
      <c r="J84" s="82">
        <v>4800</v>
      </c>
      <c r="K84" s="23"/>
      <c r="L84" s="23"/>
      <c r="M84" s="82">
        <v>4800</v>
      </c>
      <c r="N84" s="23"/>
      <c r="O84" s="82"/>
      <c r="P84" s="82"/>
      <c r="Q84" s="82"/>
      <c r="R84" s="82"/>
      <c r="S84" s="82"/>
      <c r="T84" s="82"/>
      <c r="U84" s="82"/>
      <c r="V84" s="82"/>
      <c r="W84" s="82"/>
      <c r="X84" s="82"/>
    </row>
    <row r="85" ht="20.25" customHeight="1" spans="1:24">
      <c r="A85" s="162" t="s">
        <v>70</v>
      </c>
      <c r="B85" s="162" t="s">
        <v>70</v>
      </c>
      <c r="C85" s="162" t="s">
        <v>292</v>
      </c>
      <c r="D85" s="162" t="s">
        <v>293</v>
      </c>
      <c r="E85" s="162" t="s">
        <v>104</v>
      </c>
      <c r="F85" s="162" t="s">
        <v>105</v>
      </c>
      <c r="G85" s="162" t="s">
        <v>290</v>
      </c>
      <c r="H85" s="162" t="s">
        <v>291</v>
      </c>
      <c r="I85" s="82">
        <v>4800</v>
      </c>
      <c r="J85" s="82">
        <v>4800</v>
      </c>
      <c r="K85" s="23"/>
      <c r="L85" s="23"/>
      <c r="M85" s="82">
        <v>4800</v>
      </c>
      <c r="N85" s="23"/>
      <c r="O85" s="82"/>
      <c r="P85" s="82"/>
      <c r="Q85" s="82"/>
      <c r="R85" s="82"/>
      <c r="S85" s="82"/>
      <c r="T85" s="82"/>
      <c r="U85" s="82"/>
      <c r="V85" s="82"/>
      <c r="W85" s="82"/>
      <c r="X85" s="82"/>
    </row>
    <row r="86" ht="20.25" customHeight="1" spans="1:24">
      <c r="A86" s="162" t="s">
        <v>70</v>
      </c>
      <c r="B86" s="162" t="s">
        <v>70</v>
      </c>
      <c r="C86" s="162" t="s">
        <v>292</v>
      </c>
      <c r="D86" s="162" t="s">
        <v>293</v>
      </c>
      <c r="E86" s="162" t="s">
        <v>104</v>
      </c>
      <c r="F86" s="162" t="s">
        <v>105</v>
      </c>
      <c r="G86" s="162" t="s">
        <v>290</v>
      </c>
      <c r="H86" s="162" t="s">
        <v>291</v>
      </c>
      <c r="I86" s="82">
        <v>4800</v>
      </c>
      <c r="J86" s="82">
        <v>4800</v>
      </c>
      <c r="K86" s="23"/>
      <c r="L86" s="23"/>
      <c r="M86" s="82">
        <v>4800</v>
      </c>
      <c r="N86" s="23"/>
      <c r="O86" s="82"/>
      <c r="P86" s="82"/>
      <c r="Q86" s="82"/>
      <c r="R86" s="82"/>
      <c r="S86" s="82"/>
      <c r="T86" s="82"/>
      <c r="U86" s="82"/>
      <c r="V86" s="82"/>
      <c r="W86" s="82"/>
      <c r="X86" s="82"/>
    </row>
    <row r="87" ht="20.25" customHeight="1" spans="1:24">
      <c r="A87" s="162" t="s">
        <v>70</v>
      </c>
      <c r="B87" s="162" t="s">
        <v>70</v>
      </c>
      <c r="C87" s="162" t="s">
        <v>292</v>
      </c>
      <c r="D87" s="162" t="s">
        <v>293</v>
      </c>
      <c r="E87" s="162" t="s">
        <v>104</v>
      </c>
      <c r="F87" s="162" t="s">
        <v>105</v>
      </c>
      <c r="G87" s="162" t="s">
        <v>290</v>
      </c>
      <c r="H87" s="162" t="s">
        <v>291</v>
      </c>
      <c r="I87" s="82">
        <v>4800</v>
      </c>
      <c r="J87" s="82">
        <v>4800</v>
      </c>
      <c r="K87" s="23"/>
      <c r="L87" s="23"/>
      <c r="M87" s="82">
        <v>4800</v>
      </c>
      <c r="N87" s="23"/>
      <c r="O87" s="82"/>
      <c r="P87" s="82"/>
      <c r="Q87" s="82"/>
      <c r="R87" s="82"/>
      <c r="S87" s="82"/>
      <c r="T87" s="82"/>
      <c r="U87" s="82"/>
      <c r="V87" s="82"/>
      <c r="W87" s="82"/>
      <c r="X87" s="82"/>
    </row>
    <row r="88" ht="20.25" customHeight="1" spans="1:24">
      <c r="A88" s="162" t="s">
        <v>70</v>
      </c>
      <c r="B88" s="162" t="s">
        <v>70</v>
      </c>
      <c r="C88" s="162" t="s">
        <v>292</v>
      </c>
      <c r="D88" s="162" t="s">
        <v>293</v>
      </c>
      <c r="E88" s="162" t="s">
        <v>104</v>
      </c>
      <c r="F88" s="162" t="s">
        <v>105</v>
      </c>
      <c r="G88" s="162" t="s">
        <v>290</v>
      </c>
      <c r="H88" s="162" t="s">
        <v>291</v>
      </c>
      <c r="I88" s="82">
        <v>4800</v>
      </c>
      <c r="J88" s="82">
        <v>4800</v>
      </c>
      <c r="K88" s="23"/>
      <c r="L88" s="23"/>
      <c r="M88" s="82">
        <v>4800</v>
      </c>
      <c r="N88" s="23"/>
      <c r="O88" s="82"/>
      <c r="P88" s="82"/>
      <c r="Q88" s="82"/>
      <c r="R88" s="82"/>
      <c r="S88" s="82"/>
      <c r="T88" s="82"/>
      <c r="U88" s="82"/>
      <c r="V88" s="82"/>
      <c r="W88" s="82"/>
      <c r="X88" s="82"/>
    </row>
    <row r="89" ht="20.25" customHeight="1" spans="1:24">
      <c r="A89" s="162" t="s">
        <v>70</v>
      </c>
      <c r="B89" s="162" t="s">
        <v>70</v>
      </c>
      <c r="C89" s="162" t="s">
        <v>292</v>
      </c>
      <c r="D89" s="162" t="s">
        <v>293</v>
      </c>
      <c r="E89" s="162" t="s">
        <v>104</v>
      </c>
      <c r="F89" s="162" t="s">
        <v>105</v>
      </c>
      <c r="G89" s="162" t="s">
        <v>290</v>
      </c>
      <c r="H89" s="162" t="s">
        <v>291</v>
      </c>
      <c r="I89" s="82">
        <v>4800</v>
      </c>
      <c r="J89" s="82">
        <v>4800</v>
      </c>
      <c r="K89" s="23"/>
      <c r="L89" s="23"/>
      <c r="M89" s="82">
        <v>4800</v>
      </c>
      <c r="N89" s="23"/>
      <c r="O89" s="82"/>
      <c r="P89" s="82"/>
      <c r="Q89" s="82"/>
      <c r="R89" s="82"/>
      <c r="S89" s="82"/>
      <c r="T89" s="82"/>
      <c r="U89" s="82"/>
      <c r="V89" s="82"/>
      <c r="W89" s="82"/>
      <c r="X89" s="82"/>
    </row>
    <row r="90" ht="20.25" customHeight="1" spans="1:24">
      <c r="A90" s="162" t="s">
        <v>70</v>
      </c>
      <c r="B90" s="162" t="s">
        <v>70</v>
      </c>
      <c r="C90" s="162" t="s">
        <v>292</v>
      </c>
      <c r="D90" s="162" t="s">
        <v>293</v>
      </c>
      <c r="E90" s="162" t="s">
        <v>104</v>
      </c>
      <c r="F90" s="162" t="s">
        <v>105</v>
      </c>
      <c r="G90" s="162" t="s">
        <v>290</v>
      </c>
      <c r="H90" s="162" t="s">
        <v>291</v>
      </c>
      <c r="I90" s="82">
        <v>4800</v>
      </c>
      <c r="J90" s="82">
        <v>4800</v>
      </c>
      <c r="K90" s="23"/>
      <c r="L90" s="23"/>
      <c r="M90" s="82">
        <v>4800</v>
      </c>
      <c r="N90" s="23"/>
      <c r="O90" s="82"/>
      <c r="P90" s="82"/>
      <c r="Q90" s="82"/>
      <c r="R90" s="82"/>
      <c r="S90" s="82"/>
      <c r="T90" s="82"/>
      <c r="U90" s="82"/>
      <c r="V90" s="82"/>
      <c r="W90" s="82"/>
      <c r="X90" s="82"/>
    </row>
    <row r="91" ht="20.25" customHeight="1" spans="1:24">
      <c r="A91" s="162" t="s">
        <v>70</v>
      </c>
      <c r="B91" s="162" t="s">
        <v>70</v>
      </c>
      <c r="C91" s="162" t="s">
        <v>292</v>
      </c>
      <c r="D91" s="162" t="s">
        <v>293</v>
      </c>
      <c r="E91" s="162" t="s">
        <v>104</v>
      </c>
      <c r="F91" s="162" t="s">
        <v>105</v>
      </c>
      <c r="G91" s="162" t="s">
        <v>290</v>
      </c>
      <c r="H91" s="162" t="s">
        <v>291</v>
      </c>
      <c r="I91" s="82">
        <v>4800</v>
      </c>
      <c r="J91" s="82">
        <v>4800</v>
      </c>
      <c r="K91" s="23"/>
      <c r="L91" s="23"/>
      <c r="M91" s="82">
        <v>4800</v>
      </c>
      <c r="N91" s="23"/>
      <c r="O91" s="82"/>
      <c r="P91" s="82"/>
      <c r="Q91" s="82"/>
      <c r="R91" s="82"/>
      <c r="S91" s="82"/>
      <c r="T91" s="82"/>
      <c r="U91" s="82"/>
      <c r="V91" s="82"/>
      <c r="W91" s="82"/>
      <c r="X91" s="82"/>
    </row>
    <row r="92" ht="20.25" customHeight="1" spans="1:24">
      <c r="A92" s="162" t="s">
        <v>70</v>
      </c>
      <c r="B92" s="162" t="s">
        <v>70</v>
      </c>
      <c r="C92" s="162" t="s">
        <v>292</v>
      </c>
      <c r="D92" s="162" t="s">
        <v>293</v>
      </c>
      <c r="E92" s="162" t="s">
        <v>104</v>
      </c>
      <c r="F92" s="162" t="s">
        <v>105</v>
      </c>
      <c r="G92" s="162" t="s">
        <v>290</v>
      </c>
      <c r="H92" s="162" t="s">
        <v>291</v>
      </c>
      <c r="I92" s="82">
        <v>4800</v>
      </c>
      <c r="J92" s="82">
        <v>4800</v>
      </c>
      <c r="K92" s="23"/>
      <c r="L92" s="23"/>
      <c r="M92" s="82">
        <v>4800</v>
      </c>
      <c r="N92" s="23"/>
      <c r="O92" s="82"/>
      <c r="P92" s="82"/>
      <c r="Q92" s="82"/>
      <c r="R92" s="82"/>
      <c r="S92" s="82"/>
      <c r="T92" s="82"/>
      <c r="U92" s="82"/>
      <c r="V92" s="82"/>
      <c r="W92" s="82"/>
      <c r="X92" s="82"/>
    </row>
    <row r="93" ht="20.25" customHeight="1" spans="1:24">
      <c r="A93" s="162" t="s">
        <v>70</v>
      </c>
      <c r="B93" s="162" t="s">
        <v>70</v>
      </c>
      <c r="C93" s="162" t="s">
        <v>292</v>
      </c>
      <c r="D93" s="162" t="s">
        <v>293</v>
      </c>
      <c r="E93" s="162" t="s">
        <v>152</v>
      </c>
      <c r="F93" s="162" t="s">
        <v>153</v>
      </c>
      <c r="G93" s="162" t="s">
        <v>290</v>
      </c>
      <c r="H93" s="162" t="s">
        <v>291</v>
      </c>
      <c r="I93" s="82">
        <v>4800</v>
      </c>
      <c r="J93" s="82">
        <v>4800</v>
      </c>
      <c r="K93" s="23"/>
      <c r="L93" s="23"/>
      <c r="M93" s="82">
        <v>4800</v>
      </c>
      <c r="N93" s="23"/>
      <c r="O93" s="82"/>
      <c r="P93" s="82"/>
      <c r="Q93" s="82"/>
      <c r="R93" s="82"/>
      <c r="S93" s="82"/>
      <c r="T93" s="82"/>
      <c r="U93" s="82"/>
      <c r="V93" s="82"/>
      <c r="W93" s="82"/>
      <c r="X93" s="82"/>
    </row>
    <row r="94" ht="20.25" customHeight="1" spans="1:24">
      <c r="A94" s="162" t="s">
        <v>70</v>
      </c>
      <c r="B94" s="162" t="s">
        <v>70</v>
      </c>
      <c r="C94" s="162" t="s">
        <v>292</v>
      </c>
      <c r="D94" s="162" t="s">
        <v>293</v>
      </c>
      <c r="E94" s="162" t="s">
        <v>152</v>
      </c>
      <c r="F94" s="162" t="s">
        <v>153</v>
      </c>
      <c r="G94" s="162" t="s">
        <v>290</v>
      </c>
      <c r="H94" s="162" t="s">
        <v>291</v>
      </c>
      <c r="I94" s="82">
        <v>4800</v>
      </c>
      <c r="J94" s="82">
        <v>4800</v>
      </c>
      <c r="K94" s="23"/>
      <c r="L94" s="23"/>
      <c r="M94" s="82">
        <v>4800</v>
      </c>
      <c r="N94" s="23"/>
      <c r="O94" s="82"/>
      <c r="P94" s="82"/>
      <c r="Q94" s="82"/>
      <c r="R94" s="82"/>
      <c r="S94" s="82"/>
      <c r="T94" s="82"/>
      <c r="U94" s="82"/>
      <c r="V94" s="82"/>
      <c r="W94" s="82"/>
      <c r="X94" s="82"/>
    </row>
    <row r="95" ht="20.25" customHeight="1" spans="1:24">
      <c r="A95" s="162" t="s">
        <v>70</v>
      </c>
      <c r="B95" s="162" t="s">
        <v>70</v>
      </c>
      <c r="C95" s="162" t="s">
        <v>294</v>
      </c>
      <c r="D95" s="162" t="s">
        <v>208</v>
      </c>
      <c r="E95" s="162" t="s">
        <v>104</v>
      </c>
      <c r="F95" s="162" t="s">
        <v>105</v>
      </c>
      <c r="G95" s="162" t="s">
        <v>295</v>
      </c>
      <c r="H95" s="162" t="s">
        <v>208</v>
      </c>
      <c r="I95" s="82">
        <v>10000</v>
      </c>
      <c r="J95" s="82">
        <v>10000</v>
      </c>
      <c r="K95" s="23"/>
      <c r="L95" s="23"/>
      <c r="M95" s="82">
        <v>10000</v>
      </c>
      <c r="N95" s="23"/>
      <c r="O95" s="82"/>
      <c r="P95" s="82"/>
      <c r="Q95" s="82"/>
      <c r="R95" s="82"/>
      <c r="S95" s="82"/>
      <c r="T95" s="82"/>
      <c r="U95" s="82"/>
      <c r="V95" s="82"/>
      <c r="W95" s="82"/>
      <c r="X95" s="82"/>
    </row>
    <row r="96" ht="20.25" customHeight="1" spans="1:24">
      <c r="A96" s="162" t="s">
        <v>70</v>
      </c>
      <c r="B96" s="162" t="s">
        <v>70</v>
      </c>
      <c r="C96" s="162" t="s">
        <v>296</v>
      </c>
      <c r="D96" s="162" t="s">
        <v>297</v>
      </c>
      <c r="E96" s="162" t="s">
        <v>104</v>
      </c>
      <c r="F96" s="162" t="s">
        <v>105</v>
      </c>
      <c r="G96" s="162" t="s">
        <v>237</v>
      </c>
      <c r="H96" s="162" t="s">
        <v>238</v>
      </c>
      <c r="I96" s="82">
        <v>528000</v>
      </c>
      <c r="J96" s="82">
        <v>528000</v>
      </c>
      <c r="K96" s="23"/>
      <c r="L96" s="23"/>
      <c r="M96" s="82">
        <v>528000</v>
      </c>
      <c r="N96" s="23"/>
      <c r="O96" s="82"/>
      <c r="P96" s="82"/>
      <c r="Q96" s="82"/>
      <c r="R96" s="82"/>
      <c r="S96" s="82"/>
      <c r="T96" s="82"/>
      <c r="U96" s="82"/>
      <c r="V96" s="82"/>
      <c r="W96" s="82"/>
      <c r="X96" s="82"/>
    </row>
    <row r="97" ht="20.25" customHeight="1" spans="1:24">
      <c r="A97" s="162" t="s">
        <v>70</v>
      </c>
      <c r="B97" s="162" t="s">
        <v>70</v>
      </c>
      <c r="C97" s="162" t="s">
        <v>296</v>
      </c>
      <c r="D97" s="162" t="s">
        <v>297</v>
      </c>
      <c r="E97" s="162" t="s">
        <v>104</v>
      </c>
      <c r="F97" s="162" t="s">
        <v>105</v>
      </c>
      <c r="G97" s="162" t="s">
        <v>237</v>
      </c>
      <c r="H97" s="162" t="s">
        <v>238</v>
      </c>
      <c r="I97" s="82">
        <v>582000</v>
      </c>
      <c r="J97" s="82">
        <v>582000</v>
      </c>
      <c r="K97" s="23"/>
      <c r="L97" s="23"/>
      <c r="M97" s="82">
        <v>582000</v>
      </c>
      <c r="N97" s="23"/>
      <c r="O97" s="82"/>
      <c r="P97" s="82"/>
      <c r="Q97" s="82"/>
      <c r="R97" s="82"/>
      <c r="S97" s="82"/>
      <c r="T97" s="82"/>
      <c r="U97" s="82"/>
      <c r="V97" s="82"/>
      <c r="W97" s="82"/>
      <c r="X97" s="82"/>
    </row>
    <row r="98" ht="20.25" customHeight="1" spans="1:24">
      <c r="A98" s="162" t="s">
        <v>70</v>
      </c>
      <c r="B98" s="162" t="s">
        <v>70</v>
      </c>
      <c r="C98" s="162" t="s">
        <v>298</v>
      </c>
      <c r="D98" s="162" t="s">
        <v>299</v>
      </c>
      <c r="E98" s="162" t="s">
        <v>106</v>
      </c>
      <c r="F98" s="162" t="s">
        <v>107</v>
      </c>
      <c r="G98" s="162" t="s">
        <v>237</v>
      </c>
      <c r="H98" s="162" t="s">
        <v>238</v>
      </c>
      <c r="I98" s="82">
        <v>1786000</v>
      </c>
      <c r="J98" s="82">
        <v>1786000</v>
      </c>
      <c r="K98" s="23"/>
      <c r="L98" s="23"/>
      <c r="M98" s="82">
        <v>1786000</v>
      </c>
      <c r="N98" s="23"/>
      <c r="O98" s="82"/>
      <c r="P98" s="82"/>
      <c r="Q98" s="82"/>
      <c r="R98" s="82"/>
      <c r="S98" s="82"/>
      <c r="T98" s="82"/>
      <c r="U98" s="82"/>
      <c r="V98" s="82"/>
      <c r="W98" s="82"/>
      <c r="X98" s="82"/>
    </row>
    <row r="99" ht="20.25" customHeight="1" spans="1:24">
      <c r="A99" s="162" t="s">
        <v>70</v>
      </c>
      <c r="B99" s="162" t="s">
        <v>70</v>
      </c>
      <c r="C99" s="162" t="s">
        <v>300</v>
      </c>
      <c r="D99" s="162" t="s">
        <v>301</v>
      </c>
      <c r="E99" s="162" t="s">
        <v>104</v>
      </c>
      <c r="F99" s="162" t="s">
        <v>105</v>
      </c>
      <c r="G99" s="162" t="s">
        <v>290</v>
      </c>
      <c r="H99" s="162" t="s">
        <v>291</v>
      </c>
      <c r="I99" s="82">
        <v>1379281.44</v>
      </c>
      <c r="J99" s="82">
        <v>1379281.44</v>
      </c>
      <c r="K99" s="23"/>
      <c r="L99" s="23"/>
      <c r="M99" s="82">
        <v>1379281.44</v>
      </c>
      <c r="N99" s="23"/>
      <c r="O99" s="82"/>
      <c r="P99" s="82"/>
      <c r="Q99" s="82"/>
      <c r="R99" s="82"/>
      <c r="S99" s="82"/>
      <c r="T99" s="82"/>
      <c r="U99" s="82"/>
      <c r="V99" s="82"/>
      <c r="W99" s="82"/>
      <c r="X99" s="82"/>
    </row>
    <row r="100" ht="20.25" customHeight="1" spans="1:24">
      <c r="A100" s="162" t="s">
        <v>70</v>
      </c>
      <c r="B100" s="162" t="s">
        <v>70</v>
      </c>
      <c r="C100" s="162" t="s">
        <v>300</v>
      </c>
      <c r="D100" s="162" t="s">
        <v>301</v>
      </c>
      <c r="E100" s="162" t="s">
        <v>125</v>
      </c>
      <c r="F100" s="162" t="s">
        <v>105</v>
      </c>
      <c r="G100" s="162" t="s">
        <v>290</v>
      </c>
      <c r="H100" s="162" t="s">
        <v>291</v>
      </c>
      <c r="I100" s="82">
        <v>44160</v>
      </c>
      <c r="J100" s="82">
        <v>44160</v>
      </c>
      <c r="K100" s="23"/>
      <c r="L100" s="23"/>
      <c r="M100" s="82">
        <v>44160</v>
      </c>
      <c r="N100" s="23"/>
      <c r="O100" s="82"/>
      <c r="P100" s="82"/>
      <c r="Q100" s="82"/>
      <c r="R100" s="82"/>
      <c r="S100" s="82"/>
      <c r="T100" s="82"/>
      <c r="U100" s="82"/>
      <c r="V100" s="82"/>
      <c r="W100" s="82"/>
      <c r="X100" s="82"/>
    </row>
    <row r="101" ht="20.25" customHeight="1" spans="1:24">
      <c r="A101" s="162" t="s">
        <v>70</v>
      </c>
      <c r="B101" s="162" t="s">
        <v>70</v>
      </c>
      <c r="C101" s="162" t="s">
        <v>300</v>
      </c>
      <c r="D101" s="162" t="s">
        <v>301</v>
      </c>
      <c r="E101" s="162" t="s">
        <v>152</v>
      </c>
      <c r="F101" s="162" t="s">
        <v>153</v>
      </c>
      <c r="G101" s="162" t="s">
        <v>290</v>
      </c>
      <c r="H101" s="162" t="s">
        <v>291</v>
      </c>
      <c r="I101" s="82">
        <v>7461697.8</v>
      </c>
      <c r="J101" s="82">
        <v>7461697.8</v>
      </c>
      <c r="K101" s="23"/>
      <c r="L101" s="23"/>
      <c r="M101" s="82">
        <v>7461697.8</v>
      </c>
      <c r="N101" s="23"/>
      <c r="O101" s="82"/>
      <c r="P101" s="82"/>
      <c r="Q101" s="82"/>
      <c r="R101" s="82"/>
      <c r="S101" s="82"/>
      <c r="T101" s="82"/>
      <c r="U101" s="82"/>
      <c r="V101" s="82"/>
      <c r="W101" s="82"/>
      <c r="X101" s="82"/>
    </row>
    <row r="102" ht="20.25" customHeight="1" spans="1:24">
      <c r="A102" s="162" t="s">
        <v>70</v>
      </c>
      <c r="B102" s="162" t="s">
        <v>70</v>
      </c>
      <c r="C102" s="162" t="s">
        <v>300</v>
      </c>
      <c r="D102" s="162" t="s">
        <v>301</v>
      </c>
      <c r="E102" s="162" t="s">
        <v>152</v>
      </c>
      <c r="F102" s="162" t="s">
        <v>153</v>
      </c>
      <c r="G102" s="162" t="s">
        <v>290</v>
      </c>
      <c r="H102" s="162" t="s">
        <v>291</v>
      </c>
      <c r="I102" s="82">
        <v>3429506.4</v>
      </c>
      <c r="J102" s="82">
        <v>3429506.4</v>
      </c>
      <c r="K102" s="23"/>
      <c r="L102" s="23"/>
      <c r="M102" s="82">
        <v>3429506.4</v>
      </c>
      <c r="N102" s="23"/>
      <c r="O102" s="82"/>
      <c r="P102" s="82"/>
      <c r="Q102" s="82"/>
      <c r="R102" s="82"/>
      <c r="S102" s="82"/>
      <c r="T102" s="82"/>
      <c r="U102" s="82"/>
      <c r="V102" s="82"/>
      <c r="W102" s="82"/>
      <c r="X102" s="82"/>
    </row>
    <row r="103" ht="20.25" customHeight="1" spans="1:24">
      <c r="A103" s="162" t="s">
        <v>70</v>
      </c>
      <c r="B103" s="162" t="s">
        <v>70</v>
      </c>
      <c r="C103" s="162" t="s">
        <v>302</v>
      </c>
      <c r="D103" s="162" t="s">
        <v>303</v>
      </c>
      <c r="E103" s="162" t="s">
        <v>104</v>
      </c>
      <c r="F103" s="162" t="s">
        <v>105</v>
      </c>
      <c r="G103" s="162" t="s">
        <v>269</v>
      </c>
      <c r="H103" s="162" t="s">
        <v>270</v>
      </c>
      <c r="I103" s="82">
        <v>92000</v>
      </c>
      <c r="J103" s="82">
        <v>92000</v>
      </c>
      <c r="K103" s="23"/>
      <c r="L103" s="23"/>
      <c r="M103" s="82">
        <v>92000</v>
      </c>
      <c r="N103" s="23"/>
      <c r="O103" s="82"/>
      <c r="P103" s="82"/>
      <c r="Q103" s="82"/>
      <c r="R103" s="82"/>
      <c r="S103" s="82"/>
      <c r="T103" s="82"/>
      <c r="U103" s="82"/>
      <c r="V103" s="82"/>
      <c r="W103" s="82"/>
      <c r="X103" s="82"/>
    </row>
    <row r="104" ht="20.25" customHeight="1" spans="1:24">
      <c r="A104" s="162" t="s">
        <v>70</v>
      </c>
      <c r="B104" s="162" t="s">
        <v>70</v>
      </c>
      <c r="C104" s="162" t="s">
        <v>302</v>
      </c>
      <c r="D104" s="162" t="s">
        <v>303</v>
      </c>
      <c r="E104" s="162" t="s">
        <v>104</v>
      </c>
      <c r="F104" s="162" t="s">
        <v>105</v>
      </c>
      <c r="G104" s="162" t="s">
        <v>269</v>
      </c>
      <c r="H104" s="162" t="s">
        <v>270</v>
      </c>
      <c r="I104" s="82">
        <v>66240</v>
      </c>
      <c r="J104" s="82">
        <v>66240</v>
      </c>
      <c r="K104" s="23"/>
      <c r="L104" s="23"/>
      <c r="M104" s="82">
        <v>66240</v>
      </c>
      <c r="N104" s="23"/>
      <c r="O104" s="82"/>
      <c r="P104" s="82"/>
      <c r="Q104" s="82"/>
      <c r="R104" s="82"/>
      <c r="S104" s="82"/>
      <c r="T104" s="82"/>
      <c r="U104" s="82"/>
      <c r="V104" s="82"/>
      <c r="W104" s="82"/>
      <c r="X104" s="82"/>
    </row>
    <row r="105" ht="20.25" customHeight="1" spans="1:24">
      <c r="A105" s="162" t="s">
        <v>70</v>
      </c>
      <c r="B105" s="162" t="s">
        <v>70</v>
      </c>
      <c r="C105" s="162" t="s">
        <v>302</v>
      </c>
      <c r="D105" s="162" t="s">
        <v>303</v>
      </c>
      <c r="E105" s="162" t="s">
        <v>104</v>
      </c>
      <c r="F105" s="162" t="s">
        <v>105</v>
      </c>
      <c r="G105" s="162" t="s">
        <v>285</v>
      </c>
      <c r="H105" s="162" t="s">
        <v>286</v>
      </c>
      <c r="I105" s="82">
        <v>220800</v>
      </c>
      <c r="J105" s="82">
        <v>220800</v>
      </c>
      <c r="K105" s="23"/>
      <c r="L105" s="23"/>
      <c r="M105" s="82">
        <v>220800</v>
      </c>
      <c r="N105" s="23"/>
      <c r="O105" s="82"/>
      <c r="P105" s="82"/>
      <c r="Q105" s="82"/>
      <c r="R105" s="82"/>
      <c r="S105" s="82"/>
      <c r="T105" s="82"/>
      <c r="U105" s="82"/>
      <c r="V105" s="82"/>
      <c r="W105" s="82"/>
      <c r="X105" s="82"/>
    </row>
    <row r="106" ht="20.25" customHeight="1" spans="1:24">
      <c r="A106" s="162" t="s">
        <v>70</v>
      </c>
      <c r="B106" s="162" t="s">
        <v>70</v>
      </c>
      <c r="C106" s="162" t="s">
        <v>304</v>
      </c>
      <c r="D106" s="162" t="s">
        <v>305</v>
      </c>
      <c r="E106" s="162" t="s">
        <v>104</v>
      </c>
      <c r="F106" s="162" t="s">
        <v>105</v>
      </c>
      <c r="G106" s="162" t="s">
        <v>306</v>
      </c>
      <c r="H106" s="162" t="s">
        <v>307</v>
      </c>
      <c r="I106" s="82">
        <v>222480</v>
      </c>
      <c r="J106" s="82">
        <v>222480</v>
      </c>
      <c r="K106" s="23"/>
      <c r="L106" s="23"/>
      <c r="M106" s="82">
        <v>222480</v>
      </c>
      <c r="N106" s="23"/>
      <c r="O106" s="82"/>
      <c r="P106" s="82"/>
      <c r="Q106" s="82"/>
      <c r="R106" s="82"/>
      <c r="S106" s="82"/>
      <c r="T106" s="82"/>
      <c r="U106" s="82"/>
      <c r="V106" s="82"/>
      <c r="W106" s="82"/>
      <c r="X106" s="82"/>
    </row>
    <row r="107" ht="20.25" customHeight="1" spans="1:24">
      <c r="A107" s="162" t="s">
        <v>70</v>
      </c>
      <c r="B107" s="162" t="s">
        <v>70</v>
      </c>
      <c r="C107" s="162" t="s">
        <v>304</v>
      </c>
      <c r="D107" s="162" t="s">
        <v>305</v>
      </c>
      <c r="E107" s="162" t="s">
        <v>104</v>
      </c>
      <c r="F107" s="162" t="s">
        <v>105</v>
      </c>
      <c r="G107" s="162" t="s">
        <v>306</v>
      </c>
      <c r="H107" s="162" t="s">
        <v>307</v>
      </c>
      <c r="I107" s="82">
        <v>4449600</v>
      </c>
      <c r="J107" s="82">
        <v>4449600</v>
      </c>
      <c r="K107" s="23"/>
      <c r="L107" s="23"/>
      <c r="M107" s="82">
        <v>4449600</v>
      </c>
      <c r="N107" s="23"/>
      <c r="O107" s="82"/>
      <c r="P107" s="82"/>
      <c r="Q107" s="82"/>
      <c r="R107" s="82"/>
      <c r="S107" s="82"/>
      <c r="T107" s="82"/>
      <c r="U107" s="82"/>
      <c r="V107" s="82"/>
      <c r="W107" s="82"/>
      <c r="X107" s="82"/>
    </row>
    <row r="108" ht="20.25" customHeight="1" spans="1:24">
      <c r="A108" s="162" t="s">
        <v>70</v>
      </c>
      <c r="B108" s="162" t="s">
        <v>70</v>
      </c>
      <c r="C108" s="162" t="s">
        <v>304</v>
      </c>
      <c r="D108" s="162" t="s">
        <v>305</v>
      </c>
      <c r="E108" s="162" t="s">
        <v>104</v>
      </c>
      <c r="F108" s="162" t="s">
        <v>105</v>
      </c>
      <c r="G108" s="162" t="s">
        <v>306</v>
      </c>
      <c r="H108" s="162" t="s">
        <v>307</v>
      </c>
      <c r="I108" s="82">
        <v>1140800</v>
      </c>
      <c r="J108" s="82">
        <v>1140800</v>
      </c>
      <c r="K108" s="23"/>
      <c r="L108" s="23"/>
      <c r="M108" s="82">
        <v>1140800</v>
      </c>
      <c r="N108" s="23"/>
      <c r="O108" s="82"/>
      <c r="P108" s="82"/>
      <c r="Q108" s="82"/>
      <c r="R108" s="82"/>
      <c r="S108" s="82"/>
      <c r="T108" s="82"/>
      <c r="U108" s="82"/>
      <c r="V108" s="82"/>
      <c r="W108" s="82"/>
      <c r="X108" s="82"/>
    </row>
    <row r="109" ht="17.25" customHeight="1" spans="1:24">
      <c r="A109" s="34" t="s">
        <v>203</v>
      </c>
      <c r="B109" s="35"/>
      <c r="C109" s="167"/>
      <c r="D109" s="167"/>
      <c r="E109" s="167"/>
      <c r="F109" s="167"/>
      <c r="G109" s="167"/>
      <c r="H109" s="168"/>
      <c r="I109" s="82">
        <v>36306705.72</v>
      </c>
      <c r="J109" s="82">
        <v>36306705.72</v>
      </c>
      <c r="K109" s="82"/>
      <c r="L109" s="82"/>
      <c r="M109" s="82">
        <v>36306705.72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</sheetData>
  <mergeCells count="31">
    <mergeCell ref="A2:X2"/>
    <mergeCell ref="A3:H3"/>
    <mergeCell ref="I4:X4"/>
    <mergeCell ref="J5:N5"/>
    <mergeCell ref="O5:Q5"/>
    <mergeCell ref="S5:X5"/>
    <mergeCell ref="A109:H10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2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showZeros="0" topLeftCell="A2" workbookViewId="0">
      <selection activeCell="C14" sqref="C1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52"/>
      <c r="E1" s="1"/>
      <c r="F1" s="1"/>
      <c r="G1" s="1"/>
      <c r="H1" s="1"/>
      <c r="U1" s="152"/>
      <c r="W1" s="157" t="s">
        <v>308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"单位名称："&amp;"昆明市呈贡区人民政府龙城街道办事处"</f>
        <v>单位名称：昆明市呈贡区人民政府龙城街道办事处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2"/>
      <c r="W3" s="120" t="s">
        <v>1</v>
      </c>
    </row>
    <row r="4" ht="21.75" customHeight="1" spans="1:23">
      <c r="A4" s="8" t="s">
        <v>309</v>
      </c>
      <c r="B4" s="9" t="s">
        <v>215</v>
      </c>
      <c r="C4" s="8" t="s">
        <v>216</v>
      </c>
      <c r="D4" s="8" t="s">
        <v>310</v>
      </c>
      <c r="E4" s="9" t="s">
        <v>217</v>
      </c>
      <c r="F4" s="9" t="s">
        <v>218</v>
      </c>
      <c r="G4" s="9" t="s">
        <v>311</v>
      </c>
      <c r="H4" s="9" t="s">
        <v>312</v>
      </c>
      <c r="I4" s="29" t="s">
        <v>55</v>
      </c>
      <c r="J4" s="10" t="s">
        <v>313</v>
      </c>
      <c r="K4" s="11"/>
      <c r="L4" s="11"/>
      <c r="M4" s="12"/>
      <c r="N4" s="10" t="s">
        <v>223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30"/>
      <c r="C5" s="13"/>
      <c r="D5" s="13"/>
      <c r="E5" s="14"/>
      <c r="F5" s="14"/>
      <c r="G5" s="14"/>
      <c r="H5" s="14"/>
      <c r="I5" s="30"/>
      <c r="J5" s="153" t="s">
        <v>58</v>
      </c>
      <c r="K5" s="15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229</v>
      </c>
      <c r="U5" s="9" t="s">
        <v>66</v>
      </c>
      <c r="V5" s="9" t="s">
        <v>67</v>
      </c>
      <c r="W5" s="9" t="s">
        <v>68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55" t="s">
        <v>57</v>
      </c>
      <c r="K6" s="156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71" t="s">
        <v>57</v>
      </c>
      <c r="K7" s="71" t="s">
        <v>314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19">
        <v>21</v>
      </c>
      <c r="V8" s="37">
        <v>22</v>
      </c>
      <c r="W8" s="19">
        <v>23</v>
      </c>
    </row>
    <row r="9" ht="30" customHeight="1" spans="1:23">
      <c r="A9" s="25" t="s">
        <v>315</v>
      </c>
      <c r="B9" s="25" t="s">
        <v>316</v>
      </c>
      <c r="C9" s="25" t="s">
        <v>317</v>
      </c>
      <c r="D9" s="25" t="s">
        <v>70</v>
      </c>
      <c r="E9" s="25" t="s">
        <v>108</v>
      </c>
      <c r="F9" s="25" t="s">
        <v>109</v>
      </c>
      <c r="G9" s="25" t="s">
        <v>269</v>
      </c>
      <c r="H9" s="25" t="s">
        <v>270</v>
      </c>
      <c r="I9" s="82">
        <v>20000</v>
      </c>
      <c r="J9" s="82">
        <v>20000</v>
      </c>
      <c r="K9" s="82">
        <v>20000</v>
      </c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ht="30" customHeight="1" spans="1:23">
      <c r="A10" s="25" t="s">
        <v>315</v>
      </c>
      <c r="B10" s="25" t="s">
        <v>316</v>
      </c>
      <c r="C10" s="25" t="s">
        <v>317</v>
      </c>
      <c r="D10" s="25" t="s">
        <v>70</v>
      </c>
      <c r="E10" s="25" t="s">
        <v>108</v>
      </c>
      <c r="F10" s="25" t="s">
        <v>109</v>
      </c>
      <c r="G10" s="25" t="s">
        <v>277</v>
      </c>
      <c r="H10" s="25" t="s">
        <v>278</v>
      </c>
      <c r="I10" s="82">
        <v>350000</v>
      </c>
      <c r="J10" s="82">
        <v>350000</v>
      </c>
      <c r="K10" s="82">
        <v>350000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29" customHeight="1" spans="1:23">
      <c r="A11" s="25" t="s">
        <v>315</v>
      </c>
      <c r="B11" s="25" t="s">
        <v>316</v>
      </c>
      <c r="C11" s="25" t="s">
        <v>317</v>
      </c>
      <c r="D11" s="25" t="s">
        <v>70</v>
      </c>
      <c r="E11" s="25" t="s">
        <v>108</v>
      </c>
      <c r="F11" s="25" t="s">
        <v>109</v>
      </c>
      <c r="G11" s="25" t="s">
        <v>318</v>
      </c>
      <c r="H11" s="25" t="s">
        <v>319</v>
      </c>
      <c r="I11" s="82">
        <v>4074000</v>
      </c>
      <c r="J11" s="82">
        <v>4074000</v>
      </c>
      <c r="K11" s="82">
        <v>4074000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27" customHeight="1" spans="1:23">
      <c r="A12" s="25" t="s">
        <v>315</v>
      </c>
      <c r="B12" s="25" t="s">
        <v>316</v>
      </c>
      <c r="C12" s="25" t="s">
        <v>317</v>
      </c>
      <c r="D12" s="25" t="s">
        <v>70</v>
      </c>
      <c r="E12" s="25" t="s">
        <v>108</v>
      </c>
      <c r="F12" s="25" t="s">
        <v>109</v>
      </c>
      <c r="G12" s="25" t="s">
        <v>320</v>
      </c>
      <c r="H12" s="25" t="s">
        <v>321</v>
      </c>
      <c r="I12" s="82">
        <v>56000</v>
      </c>
      <c r="J12" s="82">
        <v>56000</v>
      </c>
      <c r="K12" s="82">
        <v>56000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26" customHeight="1" spans="1:23">
      <c r="A13" s="25" t="s">
        <v>315</v>
      </c>
      <c r="B13" s="25" t="s">
        <v>322</v>
      </c>
      <c r="C13" s="25" t="s">
        <v>323</v>
      </c>
      <c r="D13" s="25" t="s">
        <v>70</v>
      </c>
      <c r="E13" s="25" t="s">
        <v>108</v>
      </c>
      <c r="F13" s="25" t="s">
        <v>109</v>
      </c>
      <c r="G13" s="25" t="s">
        <v>318</v>
      </c>
      <c r="H13" s="25" t="s">
        <v>319</v>
      </c>
      <c r="I13" s="82">
        <v>1181900</v>
      </c>
      <c r="J13" s="82">
        <v>1181900</v>
      </c>
      <c r="K13" s="82">
        <v>1181900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ht="26" customHeight="1" spans="1:23">
      <c r="A14" s="25" t="s">
        <v>315</v>
      </c>
      <c r="B14" s="25" t="s">
        <v>324</v>
      </c>
      <c r="C14" s="25" t="s">
        <v>325</v>
      </c>
      <c r="D14" s="25" t="s">
        <v>70</v>
      </c>
      <c r="E14" s="31">
        <v>2070199</v>
      </c>
      <c r="F14" s="25" t="s">
        <v>120</v>
      </c>
      <c r="G14" s="25" t="s">
        <v>318</v>
      </c>
      <c r="H14" s="25" t="s">
        <v>319</v>
      </c>
      <c r="I14" s="82">
        <v>33900</v>
      </c>
      <c r="J14" s="82"/>
      <c r="K14" s="82"/>
      <c r="L14" s="82"/>
      <c r="M14" s="82"/>
      <c r="N14" s="82">
        <v>33900</v>
      </c>
      <c r="O14" s="82"/>
      <c r="P14" s="82"/>
      <c r="Q14" s="82"/>
      <c r="R14" s="82"/>
      <c r="S14" s="82"/>
      <c r="T14" s="82"/>
      <c r="U14" s="82"/>
      <c r="V14" s="82"/>
      <c r="W14" s="82"/>
    </row>
    <row r="15" ht="31" customHeight="1" spans="1:23">
      <c r="A15" s="25" t="s">
        <v>315</v>
      </c>
      <c r="B15" s="25" t="s">
        <v>326</v>
      </c>
      <c r="C15" s="25" t="s">
        <v>327</v>
      </c>
      <c r="D15" s="25" t="s">
        <v>70</v>
      </c>
      <c r="E15" s="31">
        <v>2070109</v>
      </c>
      <c r="F15" s="25" t="s">
        <v>120</v>
      </c>
      <c r="G15" s="25" t="s">
        <v>318</v>
      </c>
      <c r="H15" s="25" t="s">
        <v>319</v>
      </c>
      <c r="I15" s="82">
        <v>4000</v>
      </c>
      <c r="J15" s="82"/>
      <c r="K15" s="82"/>
      <c r="L15" s="82"/>
      <c r="M15" s="82"/>
      <c r="N15" s="82">
        <v>4000</v>
      </c>
      <c r="O15" s="82"/>
      <c r="P15" s="82"/>
      <c r="Q15" s="82"/>
      <c r="R15" s="82"/>
      <c r="S15" s="82"/>
      <c r="T15" s="82"/>
      <c r="U15" s="82"/>
      <c r="V15" s="82"/>
      <c r="W15" s="82"/>
    </row>
    <row r="16" ht="21.75" customHeight="1" spans="1:23">
      <c r="A16" s="25" t="s">
        <v>315</v>
      </c>
      <c r="B16" s="25" t="s">
        <v>328</v>
      </c>
      <c r="C16" s="25" t="s">
        <v>329</v>
      </c>
      <c r="D16" s="25" t="s">
        <v>70</v>
      </c>
      <c r="E16" s="31">
        <v>2049999</v>
      </c>
      <c r="F16" s="25" t="s">
        <v>111</v>
      </c>
      <c r="G16" s="25" t="s">
        <v>318</v>
      </c>
      <c r="H16" s="25" t="s">
        <v>319</v>
      </c>
      <c r="I16" s="82">
        <v>88348</v>
      </c>
      <c r="J16" s="82"/>
      <c r="K16" s="82"/>
      <c r="L16" s="82"/>
      <c r="M16" s="82"/>
      <c r="N16" s="82">
        <v>88348</v>
      </c>
      <c r="O16" s="82"/>
      <c r="P16" s="82"/>
      <c r="Q16" s="82"/>
      <c r="R16" s="82"/>
      <c r="S16" s="82"/>
      <c r="T16" s="82"/>
      <c r="U16" s="82"/>
      <c r="V16" s="82"/>
      <c r="W16" s="82"/>
    </row>
    <row r="17" ht="21.75" customHeight="1" spans="1:23">
      <c r="A17" s="25" t="s">
        <v>315</v>
      </c>
      <c r="B17" s="25" t="s">
        <v>330</v>
      </c>
      <c r="C17" s="25" t="s">
        <v>331</v>
      </c>
      <c r="D17" s="25" t="s">
        <v>70</v>
      </c>
      <c r="E17" s="31">
        <v>2010108</v>
      </c>
      <c r="F17" s="25" t="s">
        <v>101</v>
      </c>
      <c r="G17" s="25" t="s">
        <v>318</v>
      </c>
      <c r="H17" s="25" t="s">
        <v>319</v>
      </c>
      <c r="I17" s="82">
        <v>8000</v>
      </c>
      <c r="J17" s="82"/>
      <c r="K17" s="82"/>
      <c r="L17" s="82"/>
      <c r="M17" s="82"/>
      <c r="N17" s="82">
        <v>8000</v>
      </c>
      <c r="O17" s="82"/>
      <c r="P17" s="82"/>
      <c r="Q17" s="82"/>
      <c r="R17" s="82"/>
      <c r="S17" s="82"/>
      <c r="T17" s="82"/>
      <c r="U17" s="82"/>
      <c r="V17" s="82"/>
      <c r="W17" s="82"/>
    </row>
    <row r="18" ht="28" customHeight="1" spans="1:23">
      <c r="A18" s="25" t="s">
        <v>315</v>
      </c>
      <c r="B18" s="25" t="s">
        <v>332</v>
      </c>
      <c r="C18" s="25" t="s">
        <v>333</v>
      </c>
      <c r="D18" s="25" t="s">
        <v>70</v>
      </c>
      <c r="E18" s="31">
        <v>2230105</v>
      </c>
      <c r="F18" s="25" t="s">
        <v>164</v>
      </c>
      <c r="G18" s="31">
        <v>31204</v>
      </c>
      <c r="H18" s="25" t="s">
        <v>334</v>
      </c>
      <c r="I18" s="82">
        <v>256400</v>
      </c>
      <c r="J18" s="82"/>
      <c r="K18" s="82"/>
      <c r="L18" s="82"/>
      <c r="M18" s="82"/>
      <c r="N18" s="82"/>
      <c r="O18" s="82"/>
      <c r="P18" s="82">
        <v>256400</v>
      </c>
      <c r="Q18" s="82"/>
      <c r="R18" s="82"/>
      <c r="S18" s="82"/>
      <c r="T18" s="82"/>
      <c r="U18" s="82"/>
      <c r="V18" s="82"/>
      <c r="W18" s="82"/>
    </row>
    <row r="19" ht="30" customHeight="1" spans="1:23">
      <c r="A19" s="25" t="s">
        <v>315</v>
      </c>
      <c r="B19" s="25" t="s">
        <v>335</v>
      </c>
      <c r="C19" s="25" t="s">
        <v>336</v>
      </c>
      <c r="D19" s="25" t="s">
        <v>70</v>
      </c>
      <c r="E19" s="31">
        <v>2070199</v>
      </c>
      <c r="F19" s="25" t="s">
        <v>120</v>
      </c>
      <c r="G19" s="25" t="s">
        <v>318</v>
      </c>
      <c r="H19" s="25" t="s">
        <v>319</v>
      </c>
      <c r="I19" s="82">
        <v>1600</v>
      </c>
      <c r="J19" s="82"/>
      <c r="K19" s="82"/>
      <c r="L19" s="82"/>
      <c r="M19" s="82"/>
      <c r="N19" s="82">
        <v>1600</v>
      </c>
      <c r="O19" s="82"/>
      <c r="P19" s="82"/>
      <c r="Q19" s="82"/>
      <c r="R19" s="82"/>
      <c r="S19" s="82"/>
      <c r="T19" s="82"/>
      <c r="U19" s="82"/>
      <c r="V19" s="82"/>
      <c r="W19" s="82"/>
    </row>
    <row r="20" ht="27" customHeight="1" spans="1:23">
      <c r="A20" s="25" t="s">
        <v>315</v>
      </c>
      <c r="B20" s="25" t="s">
        <v>337</v>
      </c>
      <c r="C20" s="25" t="s">
        <v>338</v>
      </c>
      <c r="D20" s="25" t="s">
        <v>70</v>
      </c>
      <c r="E20" s="31">
        <v>2010399</v>
      </c>
      <c r="F20" s="25" t="s">
        <v>109</v>
      </c>
      <c r="G20" s="31">
        <v>31204</v>
      </c>
      <c r="H20" s="25" t="s">
        <v>334</v>
      </c>
      <c r="I20" s="82">
        <v>15900</v>
      </c>
      <c r="J20" s="82"/>
      <c r="K20" s="82"/>
      <c r="L20" s="82"/>
      <c r="M20" s="82"/>
      <c r="N20" s="82">
        <v>15900</v>
      </c>
      <c r="O20" s="82"/>
      <c r="P20" s="82"/>
      <c r="Q20" s="82"/>
      <c r="R20" s="82"/>
      <c r="S20" s="82"/>
      <c r="T20" s="82"/>
      <c r="U20" s="82"/>
      <c r="V20" s="82"/>
      <c r="W20" s="82"/>
    </row>
    <row r="21" ht="27" customHeight="1" spans="1:23">
      <c r="A21" s="25" t="s">
        <v>315</v>
      </c>
      <c r="B21" s="25" t="s">
        <v>339</v>
      </c>
      <c r="C21" s="25" t="s">
        <v>340</v>
      </c>
      <c r="D21" s="25" t="s">
        <v>70</v>
      </c>
      <c r="E21" s="31">
        <v>2230105</v>
      </c>
      <c r="F21" s="25" t="s">
        <v>164</v>
      </c>
      <c r="G21" s="31">
        <v>31204</v>
      </c>
      <c r="H21" s="25" t="s">
        <v>334</v>
      </c>
      <c r="I21" s="82">
        <v>6500</v>
      </c>
      <c r="J21" s="82"/>
      <c r="K21" s="82"/>
      <c r="L21" s="82"/>
      <c r="M21" s="82"/>
      <c r="N21" s="82"/>
      <c r="O21" s="82"/>
      <c r="P21" s="82">
        <v>6500</v>
      </c>
      <c r="Q21" s="82"/>
      <c r="R21" s="82"/>
      <c r="S21" s="82"/>
      <c r="T21" s="82"/>
      <c r="U21" s="82"/>
      <c r="V21" s="82"/>
      <c r="W21" s="82"/>
    </row>
    <row r="22" ht="18.75" customHeight="1" spans="1:23">
      <c r="A22" s="34" t="s">
        <v>203</v>
      </c>
      <c r="B22" s="35"/>
      <c r="C22" s="35"/>
      <c r="D22" s="35"/>
      <c r="E22" s="35"/>
      <c r="F22" s="35"/>
      <c r="G22" s="35"/>
      <c r="H22" s="36"/>
      <c r="I22" s="82">
        <f>SUM(I9:I21)</f>
        <v>6096548</v>
      </c>
      <c r="J22" s="82">
        <v>5681900</v>
      </c>
      <c r="K22" s="82">
        <v>5681900</v>
      </c>
      <c r="L22" s="82"/>
      <c r="M22" s="82"/>
      <c r="N22" s="82">
        <f>SUM(N14:N21)</f>
        <v>151748</v>
      </c>
      <c r="O22" s="82"/>
      <c r="P22" s="82">
        <f>SUM(P14:P21)</f>
        <v>262900</v>
      </c>
      <c r="Q22" s="82"/>
      <c r="R22" s="82"/>
      <c r="S22" s="82"/>
      <c r="T22" s="82"/>
      <c r="U22" s="82"/>
      <c r="V22" s="82"/>
      <c r="W22" s="82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5"/>
  <sheetViews>
    <sheetView showZeros="0" topLeftCell="A36" workbookViewId="0">
      <selection activeCell="E43" sqref="E4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25.75" customWidth="1"/>
  </cols>
  <sheetData>
    <row r="1" ht="18" customHeight="1" spans="10:10">
      <c r="J1" s="2" t="s">
        <v>341</v>
      </c>
    </row>
    <row r="2" ht="39.75" customHeight="1" spans="1:10">
      <c r="A2" s="69" t="str">
        <f>"2025"&amp;"年部门项目支出绩效目标表"</f>
        <v>2025年部门项目支出绩效目标表</v>
      </c>
      <c r="B2" s="3"/>
      <c r="C2" s="3"/>
      <c r="D2" s="3"/>
      <c r="E2" s="3"/>
      <c r="F2" s="70"/>
      <c r="G2" s="3"/>
      <c r="H2" s="70"/>
      <c r="I2" s="70"/>
      <c r="J2" s="3"/>
    </row>
    <row r="3" ht="17.25" customHeight="1" spans="1:1">
      <c r="A3" s="4" t="str">
        <f>"单位名称："&amp;"昆明市呈贡区人民政府龙城街道办事处"</f>
        <v>单位名称：昆明市呈贡区人民政府龙城街道办事处</v>
      </c>
    </row>
    <row r="4" ht="44.25" customHeight="1" spans="1:10">
      <c r="A4" s="71" t="s">
        <v>216</v>
      </c>
      <c r="B4" s="71" t="s">
        <v>342</v>
      </c>
      <c r="C4" s="71" t="s">
        <v>343</v>
      </c>
      <c r="D4" s="71" t="s">
        <v>344</v>
      </c>
      <c r="E4" s="71" t="s">
        <v>345</v>
      </c>
      <c r="F4" s="72" t="s">
        <v>346</v>
      </c>
      <c r="G4" s="71" t="s">
        <v>347</v>
      </c>
      <c r="H4" s="72" t="s">
        <v>348</v>
      </c>
      <c r="I4" s="72" t="s">
        <v>349</v>
      </c>
      <c r="J4" s="71" t="s">
        <v>350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7">
        <v>6</v>
      </c>
      <c r="G5" s="135">
        <v>7</v>
      </c>
      <c r="H5" s="37">
        <v>8</v>
      </c>
      <c r="I5" s="37">
        <v>9</v>
      </c>
      <c r="J5" s="135">
        <v>10</v>
      </c>
    </row>
    <row r="6" ht="42" customHeight="1" spans="1:10">
      <c r="A6" s="31" t="s">
        <v>70</v>
      </c>
      <c r="B6" s="25"/>
      <c r="C6" s="25"/>
      <c r="D6" s="25"/>
      <c r="E6" s="55"/>
      <c r="F6" s="73"/>
      <c r="G6" s="55"/>
      <c r="H6" s="73"/>
      <c r="I6" s="73"/>
      <c r="J6" s="55"/>
    </row>
    <row r="7" ht="42" customHeight="1" spans="1:10">
      <c r="A7" s="136" t="s">
        <v>70</v>
      </c>
      <c r="B7" s="20"/>
      <c r="C7" s="20"/>
      <c r="D7" s="20"/>
      <c r="E7" s="31"/>
      <c r="F7" s="20"/>
      <c r="G7" s="31"/>
      <c r="H7" s="20"/>
      <c r="I7" s="20"/>
      <c r="J7" s="31"/>
    </row>
    <row r="8" ht="42" customHeight="1" spans="1:10">
      <c r="A8" s="137" t="s">
        <v>323</v>
      </c>
      <c r="B8" s="20" t="s">
        <v>351</v>
      </c>
      <c r="C8" s="20" t="s">
        <v>352</v>
      </c>
      <c r="D8" s="20" t="s">
        <v>353</v>
      </c>
      <c r="E8" s="31" t="s">
        <v>354</v>
      </c>
      <c r="F8" s="20" t="s">
        <v>355</v>
      </c>
      <c r="G8" s="31" t="s">
        <v>356</v>
      </c>
      <c r="H8" s="20" t="s">
        <v>357</v>
      </c>
      <c r="I8" s="20" t="s">
        <v>358</v>
      </c>
      <c r="J8" s="31" t="s">
        <v>354</v>
      </c>
    </row>
    <row r="9" ht="42" customHeight="1" spans="1:10">
      <c r="A9" s="137" t="s">
        <v>323</v>
      </c>
      <c r="B9" s="20" t="s">
        <v>351</v>
      </c>
      <c r="C9" s="20" t="s">
        <v>352</v>
      </c>
      <c r="D9" s="20" t="s">
        <v>359</v>
      </c>
      <c r="E9" s="31" t="s">
        <v>360</v>
      </c>
      <c r="F9" s="20" t="s">
        <v>361</v>
      </c>
      <c r="G9" s="31" t="s">
        <v>362</v>
      </c>
      <c r="H9" s="20" t="s">
        <v>363</v>
      </c>
      <c r="I9" s="20" t="s">
        <v>358</v>
      </c>
      <c r="J9" s="31" t="s">
        <v>360</v>
      </c>
    </row>
    <row r="10" ht="42" customHeight="1" spans="1:10">
      <c r="A10" s="137" t="s">
        <v>323</v>
      </c>
      <c r="B10" s="20" t="s">
        <v>351</v>
      </c>
      <c r="C10" s="20" t="s">
        <v>364</v>
      </c>
      <c r="D10" s="20" t="s">
        <v>365</v>
      </c>
      <c r="E10" s="31" t="s">
        <v>366</v>
      </c>
      <c r="F10" s="20" t="s">
        <v>355</v>
      </c>
      <c r="G10" s="31" t="s">
        <v>367</v>
      </c>
      <c r="H10" s="20"/>
      <c r="I10" s="20" t="s">
        <v>368</v>
      </c>
      <c r="J10" s="31" t="s">
        <v>369</v>
      </c>
    </row>
    <row r="11" ht="42" customHeight="1" spans="1:10">
      <c r="A11" s="137" t="s">
        <v>323</v>
      </c>
      <c r="B11" s="20" t="s">
        <v>351</v>
      </c>
      <c r="C11" s="20" t="s">
        <v>370</v>
      </c>
      <c r="D11" s="20" t="s">
        <v>371</v>
      </c>
      <c r="E11" s="31" t="s">
        <v>372</v>
      </c>
      <c r="F11" s="20" t="s">
        <v>373</v>
      </c>
      <c r="G11" s="31" t="s">
        <v>374</v>
      </c>
      <c r="H11" s="20" t="s">
        <v>375</v>
      </c>
      <c r="I11" s="20" t="s">
        <v>358</v>
      </c>
      <c r="J11" s="31" t="s">
        <v>376</v>
      </c>
    </row>
    <row r="12" ht="42" customHeight="1" spans="1:10">
      <c r="A12" s="137" t="s">
        <v>317</v>
      </c>
      <c r="B12" s="20" t="s">
        <v>377</v>
      </c>
      <c r="C12" s="20" t="s">
        <v>352</v>
      </c>
      <c r="D12" s="20" t="s">
        <v>353</v>
      </c>
      <c r="E12" s="31" t="s">
        <v>378</v>
      </c>
      <c r="F12" s="20" t="s">
        <v>373</v>
      </c>
      <c r="G12" s="31" t="s">
        <v>83</v>
      </c>
      <c r="H12" s="20" t="s">
        <v>379</v>
      </c>
      <c r="I12" s="20" t="s">
        <v>358</v>
      </c>
      <c r="J12" s="31" t="s">
        <v>380</v>
      </c>
    </row>
    <row r="13" ht="42" customHeight="1" spans="1:10">
      <c r="A13" s="137" t="s">
        <v>317</v>
      </c>
      <c r="B13" s="20" t="s">
        <v>377</v>
      </c>
      <c r="C13" s="20" t="s">
        <v>352</v>
      </c>
      <c r="D13" s="20" t="s">
        <v>353</v>
      </c>
      <c r="E13" s="31" t="s">
        <v>381</v>
      </c>
      <c r="F13" s="20" t="s">
        <v>373</v>
      </c>
      <c r="G13" s="31" t="s">
        <v>83</v>
      </c>
      <c r="H13" s="20" t="s">
        <v>379</v>
      </c>
      <c r="I13" s="20" t="s">
        <v>358</v>
      </c>
      <c r="J13" s="31" t="s">
        <v>382</v>
      </c>
    </row>
    <row r="14" ht="42" customHeight="1" spans="1:10">
      <c r="A14" s="137" t="s">
        <v>317</v>
      </c>
      <c r="B14" s="20" t="s">
        <v>377</v>
      </c>
      <c r="C14" s="20" t="s">
        <v>352</v>
      </c>
      <c r="D14" s="20" t="s">
        <v>353</v>
      </c>
      <c r="E14" s="31" t="s">
        <v>383</v>
      </c>
      <c r="F14" s="20" t="s">
        <v>355</v>
      </c>
      <c r="G14" s="31" t="s">
        <v>83</v>
      </c>
      <c r="H14" s="20" t="s">
        <v>379</v>
      </c>
      <c r="I14" s="20" t="s">
        <v>358</v>
      </c>
      <c r="J14" s="31" t="s">
        <v>384</v>
      </c>
    </row>
    <row r="15" ht="42" customHeight="1" spans="1:10">
      <c r="A15" s="137" t="s">
        <v>317</v>
      </c>
      <c r="B15" s="20" t="s">
        <v>377</v>
      </c>
      <c r="C15" s="20" t="s">
        <v>352</v>
      </c>
      <c r="D15" s="20" t="s">
        <v>385</v>
      </c>
      <c r="E15" s="31" t="s">
        <v>386</v>
      </c>
      <c r="F15" s="20" t="s">
        <v>355</v>
      </c>
      <c r="G15" s="31" t="s">
        <v>387</v>
      </c>
      <c r="H15" s="20" t="s">
        <v>375</v>
      </c>
      <c r="I15" s="20" t="s">
        <v>358</v>
      </c>
      <c r="J15" s="31" t="s">
        <v>388</v>
      </c>
    </row>
    <row r="16" ht="42" customHeight="1" spans="1:10">
      <c r="A16" s="137" t="s">
        <v>317</v>
      </c>
      <c r="B16" s="20" t="s">
        <v>377</v>
      </c>
      <c r="C16" s="20" t="s">
        <v>352</v>
      </c>
      <c r="D16" s="20" t="s">
        <v>359</v>
      </c>
      <c r="E16" s="31" t="s">
        <v>389</v>
      </c>
      <c r="F16" s="20" t="s">
        <v>355</v>
      </c>
      <c r="G16" s="31" t="s">
        <v>390</v>
      </c>
      <c r="H16" s="20" t="s">
        <v>391</v>
      </c>
      <c r="I16" s="20" t="s">
        <v>358</v>
      </c>
      <c r="J16" s="31" t="s">
        <v>392</v>
      </c>
    </row>
    <row r="17" ht="42" customHeight="1" spans="1:10">
      <c r="A17" s="137" t="s">
        <v>317</v>
      </c>
      <c r="B17" s="20" t="s">
        <v>377</v>
      </c>
      <c r="C17" s="20" t="s">
        <v>364</v>
      </c>
      <c r="D17" s="20" t="s">
        <v>365</v>
      </c>
      <c r="E17" s="31" t="s">
        <v>393</v>
      </c>
      <c r="F17" s="20" t="s">
        <v>355</v>
      </c>
      <c r="G17" s="31" t="s">
        <v>394</v>
      </c>
      <c r="H17" s="20" t="s">
        <v>375</v>
      </c>
      <c r="I17" s="20" t="s">
        <v>368</v>
      </c>
      <c r="J17" s="31" t="s">
        <v>395</v>
      </c>
    </row>
    <row r="18" ht="42" customHeight="1" spans="1:10">
      <c r="A18" s="137" t="s">
        <v>317</v>
      </c>
      <c r="B18" s="20" t="s">
        <v>377</v>
      </c>
      <c r="C18" s="20" t="s">
        <v>364</v>
      </c>
      <c r="D18" s="20" t="s">
        <v>365</v>
      </c>
      <c r="E18" s="31" t="s">
        <v>396</v>
      </c>
      <c r="F18" s="20" t="s">
        <v>355</v>
      </c>
      <c r="G18" s="31" t="s">
        <v>397</v>
      </c>
      <c r="H18" s="20" t="s">
        <v>375</v>
      </c>
      <c r="I18" s="20" t="s">
        <v>368</v>
      </c>
      <c r="J18" s="31" t="s">
        <v>398</v>
      </c>
    </row>
    <row r="19" ht="42" customHeight="1" spans="1:10">
      <c r="A19" s="137" t="s">
        <v>317</v>
      </c>
      <c r="B19" s="20" t="s">
        <v>377</v>
      </c>
      <c r="C19" s="20" t="s">
        <v>364</v>
      </c>
      <c r="D19" s="20" t="s">
        <v>399</v>
      </c>
      <c r="E19" s="31" t="s">
        <v>400</v>
      </c>
      <c r="F19" s="20" t="s">
        <v>355</v>
      </c>
      <c r="G19" s="31" t="s">
        <v>401</v>
      </c>
      <c r="H19" s="20" t="s">
        <v>375</v>
      </c>
      <c r="I19" s="20" t="s">
        <v>368</v>
      </c>
      <c r="J19" s="31" t="s">
        <v>402</v>
      </c>
    </row>
    <row r="20" ht="42" customHeight="1" spans="1:10">
      <c r="A20" s="137" t="s">
        <v>317</v>
      </c>
      <c r="B20" s="20" t="s">
        <v>377</v>
      </c>
      <c r="C20" s="20" t="s">
        <v>364</v>
      </c>
      <c r="D20" s="20" t="s">
        <v>399</v>
      </c>
      <c r="E20" s="31" t="s">
        <v>403</v>
      </c>
      <c r="F20" s="20" t="s">
        <v>355</v>
      </c>
      <c r="G20" s="31" t="s">
        <v>404</v>
      </c>
      <c r="H20" s="20" t="s">
        <v>375</v>
      </c>
      <c r="I20" s="20" t="s">
        <v>368</v>
      </c>
      <c r="J20" s="31" t="s">
        <v>405</v>
      </c>
    </row>
    <row r="21" ht="42" customHeight="1" spans="1:10">
      <c r="A21" s="137" t="s">
        <v>317</v>
      </c>
      <c r="B21" s="20" t="s">
        <v>377</v>
      </c>
      <c r="C21" s="20" t="s">
        <v>364</v>
      </c>
      <c r="D21" s="20" t="s">
        <v>399</v>
      </c>
      <c r="E21" s="31" t="s">
        <v>406</v>
      </c>
      <c r="F21" s="20" t="s">
        <v>355</v>
      </c>
      <c r="G21" s="31" t="s">
        <v>407</v>
      </c>
      <c r="H21" s="20" t="s">
        <v>375</v>
      </c>
      <c r="I21" s="20" t="s">
        <v>368</v>
      </c>
      <c r="J21" s="31" t="s">
        <v>408</v>
      </c>
    </row>
    <row r="22" ht="42" customHeight="1" spans="1:10">
      <c r="A22" s="137" t="s">
        <v>317</v>
      </c>
      <c r="B22" s="20" t="s">
        <v>377</v>
      </c>
      <c r="C22" s="20" t="s">
        <v>364</v>
      </c>
      <c r="D22" s="20" t="s">
        <v>409</v>
      </c>
      <c r="E22" s="31" t="s">
        <v>410</v>
      </c>
      <c r="F22" s="20" t="s">
        <v>355</v>
      </c>
      <c r="G22" s="31" t="s">
        <v>411</v>
      </c>
      <c r="H22" s="20" t="s">
        <v>375</v>
      </c>
      <c r="I22" s="20" t="s">
        <v>368</v>
      </c>
      <c r="J22" s="31" t="s">
        <v>412</v>
      </c>
    </row>
    <row r="23" ht="42" customHeight="1" spans="1:10">
      <c r="A23" s="137" t="s">
        <v>317</v>
      </c>
      <c r="B23" s="20" t="s">
        <v>377</v>
      </c>
      <c r="C23" s="20" t="s">
        <v>364</v>
      </c>
      <c r="D23" s="20" t="s">
        <v>409</v>
      </c>
      <c r="E23" s="31" t="s">
        <v>413</v>
      </c>
      <c r="F23" s="20" t="s">
        <v>355</v>
      </c>
      <c r="G23" s="31" t="s">
        <v>414</v>
      </c>
      <c r="H23" s="20" t="s">
        <v>375</v>
      </c>
      <c r="I23" s="20" t="s">
        <v>368</v>
      </c>
      <c r="J23" s="31" t="s">
        <v>415</v>
      </c>
    </row>
    <row r="24" ht="42" customHeight="1" spans="1:10">
      <c r="A24" s="137" t="s">
        <v>317</v>
      </c>
      <c r="B24" s="20" t="s">
        <v>377</v>
      </c>
      <c r="C24" s="20" t="s">
        <v>370</v>
      </c>
      <c r="D24" s="20" t="s">
        <v>371</v>
      </c>
      <c r="E24" s="31" t="s">
        <v>416</v>
      </c>
      <c r="F24" s="20" t="s">
        <v>373</v>
      </c>
      <c r="G24" s="31" t="s">
        <v>417</v>
      </c>
      <c r="H24" s="20" t="s">
        <v>375</v>
      </c>
      <c r="I24" s="20" t="s">
        <v>358</v>
      </c>
      <c r="J24" s="31" t="s">
        <v>418</v>
      </c>
    </row>
    <row r="25" ht="42" customHeight="1" spans="1:10">
      <c r="A25" s="138" t="s">
        <v>325</v>
      </c>
      <c r="B25" s="139" t="s">
        <v>419</v>
      </c>
      <c r="C25" s="20" t="s">
        <v>352</v>
      </c>
      <c r="D25" s="20" t="s">
        <v>353</v>
      </c>
      <c r="E25" s="31" t="s">
        <v>420</v>
      </c>
      <c r="F25" s="20" t="s">
        <v>355</v>
      </c>
      <c r="G25" s="31" t="s">
        <v>83</v>
      </c>
      <c r="H25" s="20" t="s">
        <v>421</v>
      </c>
      <c r="I25" s="20" t="s">
        <v>358</v>
      </c>
      <c r="J25" s="31" t="s">
        <v>420</v>
      </c>
    </row>
    <row r="26" ht="42" customHeight="1" spans="1:10">
      <c r="A26" s="140"/>
      <c r="B26" s="141"/>
      <c r="C26" s="20" t="s">
        <v>352</v>
      </c>
      <c r="D26" s="20" t="s">
        <v>385</v>
      </c>
      <c r="E26" s="31" t="s">
        <v>422</v>
      </c>
      <c r="F26" s="20" t="s">
        <v>355</v>
      </c>
      <c r="G26" s="31" t="s">
        <v>387</v>
      </c>
      <c r="H26" s="20" t="s">
        <v>375</v>
      </c>
      <c r="I26" s="20" t="s">
        <v>358</v>
      </c>
      <c r="J26" s="31" t="s">
        <v>422</v>
      </c>
    </row>
    <row r="27" ht="42" customHeight="1" spans="1:10">
      <c r="A27" s="140"/>
      <c r="B27" s="141"/>
      <c r="C27" s="20" t="s">
        <v>352</v>
      </c>
      <c r="D27" s="20" t="s">
        <v>359</v>
      </c>
      <c r="E27" s="31" t="s">
        <v>423</v>
      </c>
      <c r="F27" s="20" t="s">
        <v>361</v>
      </c>
      <c r="G27" s="31" t="s">
        <v>362</v>
      </c>
      <c r="H27" s="20" t="s">
        <v>363</v>
      </c>
      <c r="I27" s="20" t="s">
        <v>358</v>
      </c>
      <c r="J27" s="31" t="s">
        <v>424</v>
      </c>
    </row>
    <row r="28" ht="42" customHeight="1" spans="1:10">
      <c r="A28" s="140"/>
      <c r="B28" s="141"/>
      <c r="C28" s="20" t="s">
        <v>352</v>
      </c>
      <c r="D28" s="20" t="s">
        <v>425</v>
      </c>
      <c r="E28" s="31" t="s">
        <v>426</v>
      </c>
      <c r="F28" s="20" t="s">
        <v>355</v>
      </c>
      <c r="G28" s="31">
        <v>33900</v>
      </c>
      <c r="H28" s="20" t="s">
        <v>427</v>
      </c>
      <c r="I28" s="20" t="s">
        <v>358</v>
      </c>
      <c r="J28" s="31" t="s">
        <v>428</v>
      </c>
    </row>
    <row r="29" ht="42" customHeight="1" spans="1:10">
      <c r="A29" s="140"/>
      <c r="B29" s="141"/>
      <c r="C29" s="20" t="s">
        <v>364</v>
      </c>
      <c r="D29" s="20" t="s">
        <v>365</v>
      </c>
      <c r="E29" s="31" t="s">
        <v>429</v>
      </c>
      <c r="F29" s="20" t="s">
        <v>355</v>
      </c>
      <c r="G29" s="31" t="s">
        <v>429</v>
      </c>
      <c r="H29" s="20" t="s">
        <v>430</v>
      </c>
      <c r="I29" s="20" t="s">
        <v>368</v>
      </c>
      <c r="J29" s="31" t="s">
        <v>429</v>
      </c>
    </row>
    <row r="30" ht="42" customHeight="1" spans="1:10">
      <c r="A30" s="140"/>
      <c r="B30" s="141"/>
      <c r="C30" s="20" t="s">
        <v>364</v>
      </c>
      <c r="D30" s="20" t="s">
        <v>365</v>
      </c>
      <c r="E30" s="31" t="s">
        <v>431</v>
      </c>
      <c r="F30" s="20" t="s">
        <v>355</v>
      </c>
      <c r="G30" s="31" t="s">
        <v>431</v>
      </c>
      <c r="H30" s="20" t="s">
        <v>430</v>
      </c>
      <c r="I30" s="20" t="s">
        <v>368</v>
      </c>
      <c r="J30" s="31" t="s">
        <v>431</v>
      </c>
    </row>
    <row r="31" ht="42" customHeight="1" spans="1:10">
      <c r="A31" s="140"/>
      <c r="B31" s="141"/>
      <c r="C31" s="20" t="s">
        <v>364</v>
      </c>
      <c r="D31" s="20" t="s">
        <v>409</v>
      </c>
      <c r="E31" s="31" t="s">
        <v>432</v>
      </c>
      <c r="F31" s="20" t="s">
        <v>355</v>
      </c>
      <c r="G31" s="31" t="s">
        <v>432</v>
      </c>
      <c r="H31" s="20"/>
      <c r="I31" s="20" t="s">
        <v>368</v>
      </c>
      <c r="J31" s="31" t="s">
        <v>432</v>
      </c>
    </row>
    <row r="32" ht="42" customHeight="1" spans="1:10">
      <c r="A32" s="140"/>
      <c r="B32" s="141"/>
      <c r="C32" s="20" t="s">
        <v>370</v>
      </c>
      <c r="D32" s="20" t="s">
        <v>371</v>
      </c>
      <c r="E32" s="31" t="s">
        <v>433</v>
      </c>
      <c r="F32" s="20" t="s">
        <v>373</v>
      </c>
      <c r="G32" s="31" t="s">
        <v>374</v>
      </c>
      <c r="H32" s="20" t="s">
        <v>375</v>
      </c>
      <c r="I32" s="20" t="s">
        <v>358</v>
      </c>
      <c r="J32" s="31" t="s">
        <v>433</v>
      </c>
    </row>
    <row r="33" ht="42" customHeight="1" spans="1:10">
      <c r="A33" s="141" t="s">
        <v>327</v>
      </c>
      <c r="B33" s="142" t="s">
        <v>419</v>
      </c>
      <c r="C33" s="20" t="s">
        <v>352</v>
      </c>
      <c r="D33" s="31" t="s">
        <v>353</v>
      </c>
      <c r="E33" s="20" t="s">
        <v>420</v>
      </c>
      <c r="F33" s="31" t="s">
        <v>355</v>
      </c>
      <c r="G33" s="20" t="s">
        <v>390</v>
      </c>
      <c r="H33" s="20" t="s">
        <v>421</v>
      </c>
      <c r="I33" s="31" t="s">
        <v>358</v>
      </c>
      <c r="J33" s="20" t="s">
        <v>420</v>
      </c>
    </row>
    <row r="34" ht="42" customHeight="1" spans="1:10">
      <c r="A34" s="141"/>
      <c r="B34" s="143"/>
      <c r="C34" s="20" t="s">
        <v>352</v>
      </c>
      <c r="D34" s="31" t="s">
        <v>385</v>
      </c>
      <c r="E34" s="20" t="s">
        <v>422</v>
      </c>
      <c r="F34" s="31" t="s">
        <v>355</v>
      </c>
      <c r="G34" s="20" t="s">
        <v>387</v>
      </c>
      <c r="H34" s="20" t="s">
        <v>375</v>
      </c>
      <c r="I34" s="31" t="s">
        <v>358</v>
      </c>
      <c r="J34" s="20" t="s">
        <v>422</v>
      </c>
    </row>
    <row r="35" ht="42" customHeight="1" spans="1:10">
      <c r="A35" s="141"/>
      <c r="B35" s="143"/>
      <c r="C35" s="20" t="s">
        <v>352</v>
      </c>
      <c r="D35" s="31" t="s">
        <v>359</v>
      </c>
      <c r="E35" s="20" t="s">
        <v>423</v>
      </c>
      <c r="F35" s="31" t="s">
        <v>361</v>
      </c>
      <c r="G35" s="144">
        <v>46022</v>
      </c>
      <c r="H35" s="20" t="s">
        <v>363</v>
      </c>
      <c r="I35" s="31" t="s">
        <v>358</v>
      </c>
      <c r="J35" s="20" t="s">
        <v>423</v>
      </c>
    </row>
    <row r="36" ht="42" customHeight="1" spans="1:10">
      <c r="A36" s="141"/>
      <c r="B36" s="143"/>
      <c r="C36" s="20" t="s">
        <v>352</v>
      </c>
      <c r="D36" s="31" t="s">
        <v>425</v>
      </c>
      <c r="E36" s="20" t="s">
        <v>426</v>
      </c>
      <c r="F36" s="31" t="s">
        <v>355</v>
      </c>
      <c r="G36" s="20" t="s">
        <v>434</v>
      </c>
      <c r="H36" s="20" t="s">
        <v>427</v>
      </c>
      <c r="I36" s="31" t="s">
        <v>358</v>
      </c>
      <c r="J36" s="20" t="s">
        <v>428</v>
      </c>
    </row>
    <row r="37" ht="42" customHeight="1" spans="1:10">
      <c r="A37" s="141"/>
      <c r="B37" s="143"/>
      <c r="C37" s="20" t="s">
        <v>364</v>
      </c>
      <c r="D37" s="31" t="s">
        <v>365</v>
      </c>
      <c r="E37" s="20" t="s">
        <v>429</v>
      </c>
      <c r="F37" s="31" t="s">
        <v>355</v>
      </c>
      <c r="G37" s="20" t="s">
        <v>429</v>
      </c>
      <c r="H37" s="20" t="s">
        <v>430</v>
      </c>
      <c r="I37" s="31" t="s">
        <v>368</v>
      </c>
      <c r="J37" s="20" t="s">
        <v>429</v>
      </c>
    </row>
    <row r="38" ht="42" customHeight="1" spans="1:10">
      <c r="A38" s="141"/>
      <c r="B38" s="143"/>
      <c r="C38" s="20" t="s">
        <v>364</v>
      </c>
      <c r="D38" s="31" t="s">
        <v>365</v>
      </c>
      <c r="E38" s="20" t="s">
        <v>432</v>
      </c>
      <c r="F38" s="31" t="s">
        <v>355</v>
      </c>
      <c r="G38" s="20" t="s">
        <v>432</v>
      </c>
      <c r="H38" s="20" t="s">
        <v>430</v>
      </c>
      <c r="I38" s="31" t="s">
        <v>368</v>
      </c>
      <c r="J38" s="20" t="s">
        <v>432</v>
      </c>
    </row>
    <row r="39" ht="42" customHeight="1" spans="1:10">
      <c r="A39" s="141"/>
      <c r="B39" s="143"/>
      <c r="C39" s="20" t="s">
        <v>370</v>
      </c>
      <c r="D39" s="31" t="s">
        <v>371</v>
      </c>
      <c r="E39" s="20" t="s">
        <v>433</v>
      </c>
      <c r="F39" s="31" t="s">
        <v>373</v>
      </c>
      <c r="G39" s="20" t="s">
        <v>435</v>
      </c>
      <c r="H39" s="20" t="s">
        <v>375</v>
      </c>
      <c r="I39" s="20" t="s">
        <v>358</v>
      </c>
      <c r="J39" s="20" t="s">
        <v>436</v>
      </c>
    </row>
    <row r="40" ht="42" customHeight="1" spans="1:10">
      <c r="A40" s="141" t="s">
        <v>437</v>
      </c>
      <c r="B40" s="141" t="s">
        <v>438</v>
      </c>
      <c r="C40" s="20" t="s">
        <v>352</v>
      </c>
      <c r="D40" s="31" t="s">
        <v>353</v>
      </c>
      <c r="E40" s="20" t="s">
        <v>439</v>
      </c>
      <c r="F40" s="20" t="s">
        <v>355</v>
      </c>
      <c r="G40" s="20">
        <v>88348</v>
      </c>
      <c r="H40" s="20" t="s">
        <v>427</v>
      </c>
      <c r="I40" s="20" t="s">
        <v>358</v>
      </c>
      <c r="J40" s="20" t="s">
        <v>439</v>
      </c>
    </row>
    <row r="41" ht="91" customHeight="1" spans="1:10">
      <c r="A41" s="141"/>
      <c r="B41" s="141"/>
      <c r="C41" s="20" t="s">
        <v>352</v>
      </c>
      <c r="D41" s="31" t="s">
        <v>385</v>
      </c>
      <c r="E41" s="20" t="s">
        <v>440</v>
      </c>
      <c r="F41" s="20" t="s">
        <v>355</v>
      </c>
      <c r="G41" s="20" t="s">
        <v>441</v>
      </c>
      <c r="H41" s="20" t="s">
        <v>375</v>
      </c>
      <c r="I41" s="20" t="s">
        <v>358</v>
      </c>
      <c r="J41" s="20" t="s">
        <v>440</v>
      </c>
    </row>
    <row r="42" ht="84" customHeight="1" spans="1:10">
      <c r="A42" s="141"/>
      <c r="B42" s="141"/>
      <c r="C42" s="20" t="s">
        <v>364</v>
      </c>
      <c r="D42" s="31" t="s">
        <v>365</v>
      </c>
      <c r="E42" s="20" t="s">
        <v>442</v>
      </c>
      <c r="F42" s="20" t="s">
        <v>355</v>
      </c>
      <c r="G42" s="20" t="s">
        <v>442</v>
      </c>
      <c r="H42" s="20" t="s">
        <v>430</v>
      </c>
      <c r="I42" s="31" t="s">
        <v>368</v>
      </c>
      <c r="J42" s="20" t="s">
        <v>442</v>
      </c>
    </row>
    <row r="43" ht="42" customHeight="1" spans="1:10">
      <c r="A43" s="141"/>
      <c r="B43" s="141"/>
      <c r="C43" s="20" t="s">
        <v>370</v>
      </c>
      <c r="D43" s="31" t="s">
        <v>371</v>
      </c>
      <c r="E43" s="20" t="s">
        <v>443</v>
      </c>
      <c r="F43" s="20" t="s">
        <v>373</v>
      </c>
      <c r="G43" s="20" t="s">
        <v>435</v>
      </c>
      <c r="H43" s="20" t="s">
        <v>375</v>
      </c>
      <c r="I43" s="20" t="s">
        <v>358</v>
      </c>
      <c r="J43" s="20" t="s">
        <v>443</v>
      </c>
    </row>
    <row r="44" ht="42" customHeight="1" spans="1:10">
      <c r="A44" s="140" t="s">
        <v>331</v>
      </c>
      <c r="B44" s="140" t="s">
        <v>444</v>
      </c>
      <c r="C44" s="145" t="s">
        <v>352</v>
      </c>
      <c r="D44" s="20" t="s">
        <v>353</v>
      </c>
      <c r="E44" s="20" t="s">
        <v>331</v>
      </c>
      <c r="F44" s="20" t="s">
        <v>355</v>
      </c>
      <c r="G44" s="20" t="s">
        <v>445</v>
      </c>
      <c r="H44" s="20" t="s">
        <v>427</v>
      </c>
      <c r="I44" s="20" t="s">
        <v>358</v>
      </c>
      <c r="J44" s="20" t="s">
        <v>331</v>
      </c>
    </row>
    <row r="45" ht="42" customHeight="1" spans="1:10">
      <c r="A45" s="140"/>
      <c r="B45" s="140"/>
      <c r="C45" s="145" t="s">
        <v>364</v>
      </c>
      <c r="D45" s="20" t="s">
        <v>365</v>
      </c>
      <c r="E45" s="20" t="s">
        <v>446</v>
      </c>
      <c r="F45" s="20" t="s">
        <v>355</v>
      </c>
      <c r="G45" s="20" t="s">
        <v>446</v>
      </c>
      <c r="H45" s="20" t="s">
        <v>430</v>
      </c>
      <c r="I45" s="20" t="s">
        <v>368</v>
      </c>
      <c r="J45" s="20" t="s">
        <v>446</v>
      </c>
    </row>
    <row r="46" ht="45" customHeight="1" spans="1:10">
      <c r="A46" s="140"/>
      <c r="B46" s="140"/>
      <c r="C46" s="145" t="s">
        <v>370</v>
      </c>
      <c r="D46" s="20" t="s">
        <v>371</v>
      </c>
      <c r="E46" s="20" t="s">
        <v>372</v>
      </c>
      <c r="F46" s="20" t="s">
        <v>373</v>
      </c>
      <c r="G46" s="20" t="s">
        <v>435</v>
      </c>
      <c r="H46" s="20" t="s">
        <v>375</v>
      </c>
      <c r="I46" s="20" t="s">
        <v>358</v>
      </c>
      <c r="J46" s="20" t="s">
        <v>372</v>
      </c>
    </row>
    <row r="47" ht="45" customHeight="1" spans="1:10">
      <c r="A47" s="146" t="s">
        <v>333</v>
      </c>
      <c r="B47" s="146" t="s">
        <v>447</v>
      </c>
      <c r="C47" s="145" t="s">
        <v>352</v>
      </c>
      <c r="D47" s="145" t="s">
        <v>353</v>
      </c>
      <c r="E47" s="145" t="s">
        <v>448</v>
      </c>
      <c r="F47" s="145" t="s">
        <v>355</v>
      </c>
      <c r="G47" s="145" t="s">
        <v>449</v>
      </c>
      <c r="H47" s="145" t="s">
        <v>357</v>
      </c>
      <c r="I47" s="145" t="s">
        <v>358</v>
      </c>
      <c r="J47" s="145" t="s">
        <v>448</v>
      </c>
    </row>
    <row r="48" ht="45" customHeight="1" spans="1:10">
      <c r="A48" s="146"/>
      <c r="B48" s="146"/>
      <c r="C48" s="145" t="s">
        <v>352</v>
      </c>
      <c r="D48" s="145" t="s">
        <v>359</v>
      </c>
      <c r="E48" s="145" t="s">
        <v>450</v>
      </c>
      <c r="F48" s="145" t="s">
        <v>361</v>
      </c>
      <c r="G48" s="147">
        <v>46022</v>
      </c>
      <c r="H48" s="145" t="s">
        <v>363</v>
      </c>
      <c r="I48" s="145" t="s">
        <v>358</v>
      </c>
      <c r="J48" s="145" t="s">
        <v>450</v>
      </c>
    </row>
    <row r="49" ht="45" customHeight="1" spans="1:10">
      <c r="A49" s="146"/>
      <c r="B49" s="146"/>
      <c r="C49" s="145" t="s">
        <v>364</v>
      </c>
      <c r="D49" s="145" t="s">
        <v>365</v>
      </c>
      <c r="E49" s="145" t="s">
        <v>451</v>
      </c>
      <c r="F49" s="145" t="s">
        <v>355</v>
      </c>
      <c r="G49" s="145" t="s">
        <v>451</v>
      </c>
      <c r="H49" s="145" t="s">
        <v>430</v>
      </c>
      <c r="I49" s="145" t="s">
        <v>368</v>
      </c>
      <c r="J49" s="145" t="s">
        <v>451</v>
      </c>
    </row>
    <row r="50" ht="45" customHeight="1" spans="1:10">
      <c r="A50" s="146"/>
      <c r="B50" s="146"/>
      <c r="C50" s="145" t="s">
        <v>370</v>
      </c>
      <c r="D50" s="145" t="s">
        <v>371</v>
      </c>
      <c r="E50" s="145" t="s">
        <v>452</v>
      </c>
      <c r="F50" s="145" t="s">
        <v>373</v>
      </c>
      <c r="G50" s="145" t="s">
        <v>435</v>
      </c>
      <c r="H50" s="145" t="s">
        <v>375</v>
      </c>
      <c r="I50" s="145" t="s">
        <v>358</v>
      </c>
      <c r="J50" s="145" t="s">
        <v>452</v>
      </c>
    </row>
    <row r="51" ht="45" customHeight="1" spans="1:10">
      <c r="A51" s="148" t="s">
        <v>453</v>
      </c>
      <c r="B51" s="148" t="s">
        <v>419</v>
      </c>
      <c r="C51" s="145" t="s">
        <v>352</v>
      </c>
      <c r="D51" s="145" t="s">
        <v>353</v>
      </c>
      <c r="E51" s="145" t="s">
        <v>420</v>
      </c>
      <c r="F51" s="145" t="s">
        <v>355</v>
      </c>
      <c r="G51" s="145" t="s">
        <v>83</v>
      </c>
      <c r="H51" s="145" t="s">
        <v>421</v>
      </c>
      <c r="I51" s="145" t="s">
        <v>358</v>
      </c>
      <c r="J51" s="145" t="s">
        <v>420</v>
      </c>
    </row>
    <row r="52" ht="45" customHeight="1" spans="1:10">
      <c r="A52" s="148"/>
      <c r="B52" s="148"/>
      <c r="C52" s="145" t="s">
        <v>352</v>
      </c>
      <c r="D52" s="145" t="s">
        <v>385</v>
      </c>
      <c r="E52" s="145" t="s">
        <v>422</v>
      </c>
      <c r="F52" s="145" t="s">
        <v>355</v>
      </c>
      <c r="G52" s="145" t="s">
        <v>387</v>
      </c>
      <c r="H52" s="145" t="s">
        <v>375</v>
      </c>
      <c r="I52" s="145" t="s">
        <v>358</v>
      </c>
      <c r="J52" s="145" t="s">
        <v>454</v>
      </c>
    </row>
    <row r="53" ht="45" customHeight="1" spans="1:10">
      <c r="A53" s="148"/>
      <c r="B53" s="148"/>
      <c r="C53" s="145" t="s">
        <v>352</v>
      </c>
      <c r="D53" s="145" t="s">
        <v>359</v>
      </c>
      <c r="E53" s="145" t="s">
        <v>423</v>
      </c>
      <c r="F53" s="145" t="s">
        <v>361</v>
      </c>
      <c r="G53" s="147">
        <v>46022</v>
      </c>
      <c r="H53" s="145" t="s">
        <v>363</v>
      </c>
      <c r="I53" s="145" t="s">
        <v>358</v>
      </c>
      <c r="J53" s="145" t="s">
        <v>455</v>
      </c>
    </row>
    <row r="54" ht="45" customHeight="1" spans="1:10">
      <c r="A54" s="148"/>
      <c r="B54" s="148"/>
      <c r="C54" s="145" t="s">
        <v>352</v>
      </c>
      <c r="D54" s="145" t="s">
        <v>425</v>
      </c>
      <c r="E54" s="145" t="s">
        <v>426</v>
      </c>
      <c r="F54" s="145" t="s">
        <v>355</v>
      </c>
      <c r="G54" s="145" t="s">
        <v>456</v>
      </c>
      <c r="H54" s="145" t="s">
        <v>427</v>
      </c>
      <c r="I54" s="145" t="s">
        <v>358</v>
      </c>
      <c r="J54" s="145" t="s">
        <v>428</v>
      </c>
    </row>
    <row r="55" ht="45" customHeight="1" spans="1:10">
      <c r="A55" s="148"/>
      <c r="B55" s="148"/>
      <c r="C55" s="145" t="s">
        <v>364</v>
      </c>
      <c r="D55" s="145" t="s">
        <v>457</v>
      </c>
      <c r="E55" s="145" t="s">
        <v>426</v>
      </c>
      <c r="F55" s="145" t="s">
        <v>355</v>
      </c>
      <c r="G55" s="145" t="s">
        <v>456</v>
      </c>
      <c r="H55" s="145" t="s">
        <v>427</v>
      </c>
      <c r="I55" s="145" t="s">
        <v>358</v>
      </c>
      <c r="J55" s="145" t="s">
        <v>428</v>
      </c>
    </row>
    <row r="56" ht="45" customHeight="1" spans="1:10">
      <c r="A56" s="148"/>
      <c r="B56" s="148"/>
      <c r="C56" s="145" t="s">
        <v>364</v>
      </c>
      <c r="D56" s="145" t="s">
        <v>365</v>
      </c>
      <c r="E56" s="145" t="s">
        <v>429</v>
      </c>
      <c r="F56" s="145" t="s">
        <v>355</v>
      </c>
      <c r="G56" s="145" t="s">
        <v>429</v>
      </c>
      <c r="H56" s="145" t="s">
        <v>430</v>
      </c>
      <c r="I56" s="145" t="s">
        <v>368</v>
      </c>
      <c r="J56" s="145" t="s">
        <v>429</v>
      </c>
    </row>
    <row r="57" ht="45" customHeight="1" spans="1:10">
      <c r="A57" s="148"/>
      <c r="B57" s="148"/>
      <c r="C57" s="145" t="s">
        <v>364</v>
      </c>
      <c r="D57" s="145" t="s">
        <v>365</v>
      </c>
      <c r="E57" s="145" t="s">
        <v>431</v>
      </c>
      <c r="F57" s="145" t="s">
        <v>355</v>
      </c>
      <c r="G57" s="145" t="s">
        <v>431</v>
      </c>
      <c r="H57" s="145" t="s">
        <v>430</v>
      </c>
      <c r="I57" s="145" t="s">
        <v>368</v>
      </c>
      <c r="J57" s="145" t="s">
        <v>431</v>
      </c>
    </row>
    <row r="58" ht="45" customHeight="1" spans="1:10">
      <c r="A58" s="148"/>
      <c r="B58" s="148"/>
      <c r="C58" s="145" t="s">
        <v>364</v>
      </c>
      <c r="D58" s="145" t="s">
        <v>409</v>
      </c>
      <c r="E58" s="145" t="s">
        <v>432</v>
      </c>
      <c r="F58" s="145" t="s">
        <v>355</v>
      </c>
      <c r="G58" s="145" t="s">
        <v>432</v>
      </c>
      <c r="H58" s="145" t="s">
        <v>430</v>
      </c>
      <c r="I58" s="145" t="s">
        <v>368</v>
      </c>
      <c r="J58" s="145" t="s">
        <v>432</v>
      </c>
    </row>
    <row r="59" ht="45" customHeight="1" spans="1:10">
      <c r="A59" s="148"/>
      <c r="B59" s="148"/>
      <c r="C59" s="145" t="s">
        <v>370</v>
      </c>
      <c r="D59" s="145" t="s">
        <v>371</v>
      </c>
      <c r="E59" s="145" t="s">
        <v>433</v>
      </c>
      <c r="F59" s="145" t="s">
        <v>373</v>
      </c>
      <c r="G59" s="145" t="s">
        <v>374</v>
      </c>
      <c r="H59" s="145" t="s">
        <v>375</v>
      </c>
      <c r="I59" s="145" t="s">
        <v>358</v>
      </c>
      <c r="J59" s="145" t="s">
        <v>433</v>
      </c>
    </row>
    <row r="60" ht="45" customHeight="1" spans="1:10">
      <c r="A60" s="146" t="s">
        <v>338</v>
      </c>
      <c r="B60" s="146" t="s">
        <v>447</v>
      </c>
      <c r="C60" s="145" t="s">
        <v>352</v>
      </c>
      <c r="D60" s="145" t="s">
        <v>425</v>
      </c>
      <c r="E60" s="149" t="s">
        <v>458</v>
      </c>
      <c r="F60" s="150" t="s">
        <v>355</v>
      </c>
      <c r="G60" s="150" t="s">
        <v>459</v>
      </c>
      <c r="H60" s="150" t="s">
        <v>460</v>
      </c>
      <c r="I60" s="145" t="s">
        <v>358</v>
      </c>
      <c r="J60" s="150" t="s">
        <v>461</v>
      </c>
    </row>
    <row r="61" ht="45" customHeight="1" spans="1:10">
      <c r="A61" s="146"/>
      <c r="B61" s="146"/>
      <c r="C61" s="145" t="s">
        <v>364</v>
      </c>
      <c r="D61" s="145" t="s">
        <v>365</v>
      </c>
      <c r="E61" s="149" t="s">
        <v>462</v>
      </c>
      <c r="F61" s="150" t="s">
        <v>355</v>
      </c>
      <c r="G61" s="151" t="s">
        <v>462</v>
      </c>
      <c r="H61" s="150" t="s">
        <v>430</v>
      </c>
      <c r="I61" s="145" t="s">
        <v>368</v>
      </c>
      <c r="J61" s="149" t="s">
        <v>462</v>
      </c>
    </row>
    <row r="62" ht="45" customHeight="1" spans="1:10">
      <c r="A62" s="146"/>
      <c r="B62" s="146"/>
      <c r="C62" s="145" t="s">
        <v>370</v>
      </c>
      <c r="D62" s="145" t="s">
        <v>371</v>
      </c>
      <c r="E62" s="149" t="s">
        <v>452</v>
      </c>
      <c r="F62" s="150" t="s">
        <v>373</v>
      </c>
      <c r="G62" s="150" t="s">
        <v>435</v>
      </c>
      <c r="H62" s="150" t="s">
        <v>375</v>
      </c>
      <c r="I62" s="145" t="s">
        <v>358</v>
      </c>
      <c r="J62" s="150" t="s">
        <v>452</v>
      </c>
    </row>
    <row r="63" ht="45" customHeight="1" spans="1:10">
      <c r="A63" s="146" t="s">
        <v>340</v>
      </c>
      <c r="B63" s="148" t="s">
        <v>463</v>
      </c>
      <c r="C63" s="145" t="s">
        <v>352</v>
      </c>
      <c r="D63" s="145" t="s">
        <v>359</v>
      </c>
      <c r="E63" s="149" t="s">
        <v>464</v>
      </c>
      <c r="F63" s="150" t="s">
        <v>361</v>
      </c>
      <c r="G63" s="150" t="s">
        <v>362</v>
      </c>
      <c r="H63" s="150" t="s">
        <v>363</v>
      </c>
      <c r="I63" s="145" t="s">
        <v>358</v>
      </c>
      <c r="J63" s="150" t="s">
        <v>464</v>
      </c>
    </row>
    <row r="64" ht="45" customHeight="1" spans="1:10">
      <c r="A64" s="146"/>
      <c r="B64" s="148"/>
      <c r="C64" s="145" t="s">
        <v>364</v>
      </c>
      <c r="D64" s="145" t="s">
        <v>365</v>
      </c>
      <c r="E64" s="149" t="s">
        <v>465</v>
      </c>
      <c r="F64" s="150" t="s">
        <v>355</v>
      </c>
      <c r="G64" s="151" t="s">
        <v>465</v>
      </c>
      <c r="H64" s="150" t="s">
        <v>430</v>
      </c>
      <c r="I64" s="145" t="s">
        <v>368</v>
      </c>
      <c r="J64" s="151" t="s">
        <v>465</v>
      </c>
    </row>
    <row r="65" ht="45" customHeight="1" spans="1:10">
      <c r="A65" s="146"/>
      <c r="B65" s="148"/>
      <c r="C65" s="145" t="s">
        <v>370</v>
      </c>
      <c r="D65" s="145" t="s">
        <v>371</v>
      </c>
      <c r="E65" s="149" t="s">
        <v>452</v>
      </c>
      <c r="F65" s="150" t="s">
        <v>361</v>
      </c>
      <c r="G65" s="150" t="s">
        <v>435</v>
      </c>
      <c r="H65" s="150" t="s">
        <v>375</v>
      </c>
      <c r="I65" s="145" t="s">
        <v>358</v>
      </c>
      <c r="J65" s="150" t="s">
        <v>452</v>
      </c>
    </row>
  </sheetData>
  <mergeCells count="22">
    <mergeCell ref="A2:J2"/>
    <mergeCell ref="A3:H3"/>
    <mergeCell ref="A8:A11"/>
    <mergeCell ref="A12:A24"/>
    <mergeCell ref="A25:A32"/>
    <mergeCell ref="A33:A39"/>
    <mergeCell ref="A40:A43"/>
    <mergeCell ref="A44:A46"/>
    <mergeCell ref="A47:A50"/>
    <mergeCell ref="A51:A59"/>
    <mergeCell ref="A60:A62"/>
    <mergeCell ref="A63:A65"/>
    <mergeCell ref="B8:B11"/>
    <mergeCell ref="B12:B24"/>
    <mergeCell ref="B25:B32"/>
    <mergeCell ref="B33:B39"/>
    <mergeCell ref="B40:B43"/>
    <mergeCell ref="B44:B46"/>
    <mergeCell ref="B47:B50"/>
    <mergeCell ref="B51:B59"/>
    <mergeCell ref="B60:B62"/>
    <mergeCell ref="B63:B65"/>
  </mergeCells>
  <printOptions horizontalCentered="1"/>
  <pageMargins left="0.96" right="0.96" top="0.72" bottom="0.72" header="0" footer="0"/>
  <pageSetup paperSize="9" scale="1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千江有水千江月</cp:lastModifiedBy>
  <dcterms:created xsi:type="dcterms:W3CDTF">2025-03-11T01:07:00Z</dcterms:created>
  <dcterms:modified xsi:type="dcterms:W3CDTF">2025-03-12T01:44:39Z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6B291CF5BB204A61965AA25B7B508891_12</vt:lpwstr>
  </property>
  <property fmtid="{D5CDD505-2E9C-101B-9397-08002B2CF9AE}" pid="3" name="KSOProductBuildVer">
    <vt:lpwstr>2052-12.1.0.20305</vt:lpwstr>
  </property>
</Properties>
</file>